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8115" yWindow="-120" windowWidth="14340" windowHeight="9900" activeTab="1"/>
  </bookViews>
  <sheets>
    <sheet name="FIG. 13-1 Nomenclature" sheetId="1" r:id="rId1"/>
    <sheet name="Example 13-1" sheetId="9" r:id="rId2"/>
    <sheet name="Example 13-2" sheetId="3" r:id="rId3"/>
    <sheet name="Example 13-3" sheetId="15" r:id="rId4"/>
    <sheet name="Example 13-4" sheetId="16" r:id="rId5"/>
    <sheet name="Example 13-5" sheetId="17" r:id="rId6"/>
  </sheets>
  <calcPr calcId="145621"/>
</workbook>
</file>

<file path=xl/calcChain.xml><?xml version="1.0" encoding="utf-8"?>
<calcChain xmlns="http://schemas.openxmlformats.org/spreadsheetml/2006/main">
  <c r="L16" i="15" l="1"/>
  <c r="E16" i="9" l="1"/>
  <c r="L26" i="15" l="1"/>
  <c r="L64" i="3"/>
  <c r="L56" i="3"/>
  <c r="L31" i="3"/>
  <c r="L21" i="15" l="1"/>
  <c r="L35" i="3"/>
  <c r="L46" i="3"/>
  <c r="L47" i="3" s="1"/>
  <c r="L16" i="9"/>
  <c r="L39" i="3" l="1"/>
  <c r="L68" i="3" s="1"/>
  <c r="L60" i="3"/>
  <c r="L43" i="3" l="1"/>
  <c r="L51" i="3" s="1"/>
  <c r="L52" i="3" s="1"/>
  <c r="L72" i="3"/>
  <c r="E56" i="3"/>
  <c r="E16" i="15"/>
  <c r="E21" i="15" s="1"/>
  <c r="E64" i="3"/>
  <c r="E27" i="3"/>
  <c r="E31" i="3" s="1"/>
  <c r="E26" i="15" l="1"/>
  <c r="E60" i="3"/>
  <c r="E46" i="3"/>
  <c r="E35" i="3"/>
  <c r="E39" i="3" s="1"/>
  <c r="E68" i="3" s="1"/>
  <c r="E72" i="3" l="1"/>
  <c r="E43" i="3"/>
  <c r="E51" i="3" s="1"/>
</calcChain>
</file>

<file path=xl/sharedStrings.xml><?xml version="1.0" encoding="utf-8"?>
<sst xmlns="http://schemas.openxmlformats.org/spreadsheetml/2006/main" count="697" uniqueCount="271">
  <si>
    <t>Nomenclature</t>
  </si>
  <si>
    <t>=</t>
  </si>
  <si>
    <t>L</t>
  </si>
  <si>
    <t>P</t>
  </si>
  <si>
    <t>Q</t>
  </si>
  <si>
    <t>T</t>
  </si>
  <si>
    <t>W</t>
  </si>
  <si>
    <t>Given Data:</t>
  </si>
  <si>
    <t>psia</t>
  </si>
  <si>
    <t>GHP</t>
  </si>
  <si>
    <t>h</t>
  </si>
  <si>
    <t>k</t>
  </si>
  <si>
    <t>r</t>
  </si>
  <si>
    <t>S</t>
  </si>
  <si>
    <t>X</t>
  </si>
  <si>
    <t>d</t>
  </si>
  <si>
    <t>n</t>
  </si>
  <si>
    <t>s</t>
  </si>
  <si>
    <t>V</t>
  </si>
  <si>
    <t>pressure, psia</t>
  </si>
  <si>
    <t>Subscripts</t>
  </si>
  <si>
    <t>suction</t>
  </si>
  <si>
    <t>discharge</t>
  </si>
  <si>
    <t>To determine 1st stage discharge pressure</t>
  </si>
  <si>
    <t>To determine 1st stage horsepower</t>
  </si>
  <si>
    <t>hp</t>
  </si>
  <si>
    <t>To determine 2nd stage horsepower</t>
  </si>
  <si>
    <r>
      <t>P</t>
    </r>
    <r>
      <rPr>
        <vertAlign val="subscript"/>
        <sz val="11"/>
        <color indexed="16"/>
        <rFont val="Times New Roman"/>
        <family val="1"/>
      </rPr>
      <t>s2</t>
    </r>
  </si>
  <si>
    <r>
      <t>P</t>
    </r>
    <r>
      <rPr>
        <vertAlign val="subscript"/>
        <sz val="11"/>
        <color indexed="16"/>
        <rFont val="Times New Roman"/>
        <family val="1"/>
      </rPr>
      <t>d1</t>
    </r>
  </si>
  <si>
    <t xml:space="preserve">Calculations </t>
  </si>
  <si>
    <t>MMcfd</t>
  </si>
  <si>
    <t>Suction Pressre</t>
  </si>
  <si>
    <t>Desired Ratio</t>
  </si>
  <si>
    <t># of Stages</t>
  </si>
  <si>
    <t>Ratio per stage</t>
  </si>
  <si>
    <t>Sqrt(9)</t>
  </si>
  <si>
    <t>BHP</t>
  </si>
  <si>
    <t>22*(ratio/stage)*(# of stages)*(MMcfd)*(F)</t>
  </si>
  <si>
    <t>F</t>
  </si>
  <si>
    <t>for 2 stage</t>
  </si>
  <si>
    <r>
      <t>Example 13-1</t>
    </r>
    <r>
      <rPr>
        <sz val="11"/>
        <rFont val="Times New Roman"/>
        <family val="1"/>
      </rPr>
      <t xml:space="preserve"> -- Compress 2 MMcfd of gas at 14.4 psia and intake temparature through a compression ratio of 9 in a 2-stage compressor.  What will be the horsepower?</t>
    </r>
  </si>
  <si>
    <t>k-value (Fig 13.8 @ S.G = 0.8 at 150 F)             k</t>
  </si>
  <si>
    <t>Bhp/MMcfd (Fig 13-12 @ r = 3, k = 1.21)</t>
  </si>
  <si>
    <t>Bhp/MMcfd (Fig 13-12 @ r = 3.05, k = 1.21)</t>
  </si>
  <si>
    <t>Bhp/MMcfd</t>
  </si>
  <si>
    <t>Suction Pressure (Ps)</t>
  </si>
  <si>
    <t>Discharge Pressure (Pd)</t>
  </si>
  <si>
    <t>psid</t>
  </si>
  <si>
    <t>Pressure Drop between 1st stage discharge and 2nd stage suction (PSID)</t>
  </si>
  <si>
    <t>To determine 2nd stage suction pressure</t>
  </si>
  <si>
    <t>To determine the 2nd stage compression ratio</t>
  </si>
  <si>
    <t>To determine the compression ratio</t>
  </si>
  <si>
    <r>
      <t>r</t>
    </r>
    <r>
      <rPr>
        <vertAlign val="subscript"/>
        <sz val="11"/>
        <color indexed="16"/>
        <rFont val="Times New Roman"/>
        <family val="1"/>
      </rPr>
      <t>2</t>
    </r>
  </si>
  <si>
    <t>To determine 1st stage discharge temperature</t>
  </si>
  <si>
    <t>Suction Temperature (Ts)</t>
  </si>
  <si>
    <r>
      <t>T</t>
    </r>
    <r>
      <rPr>
        <vertAlign val="subscript"/>
        <sz val="11"/>
        <color indexed="16"/>
        <rFont val="Times New Roman"/>
        <family val="1"/>
      </rPr>
      <t>d1</t>
    </r>
  </si>
  <si>
    <t>To determine 2nd stage discharge temperature</t>
  </si>
  <si>
    <r>
      <t>T</t>
    </r>
    <r>
      <rPr>
        <vertAlign val="subscript"/>
        <sz val="11"/>
        <color indexed="16"/>
        <rFont val="Times New Roman"/>
        <family val="1"/>
      </rPr>
      <t>d2</t>
    </r>
  </si>
  <si>
    <t>Interstage Temperature (Ti)</t>
  </si>
  <si>
    <t>Ts * r^[(k-1)/k]</t>
  </si>
  <si>
    <r>
      <t>Ti * r</t>
    </r>
    <r>
      <rPr>
        <vertAlign val="subscript"/>
        <sz val="11"/>
        <color indexed="16"/>
        <rFont val="Times New Roman"/>
        <family val="1"/>
      </rPr>
      <t>2</t>
    </r>
    <r>
      <rPr>
        <sz val="11"/>
        <color indexed="16"/>
        <rFont val="Times New Roman"/>
        <family val="1"/>
      </rPr>
      <t>^[(k-1)/k]</t>
    </r>
  </si>
  <si>
    <t>ASSUME multiplier from Fig 13-14 = 1 at compression ratio</t>
  </si>
  <si>
    <r>
      <t>Flow Measurement Renerence Temperature (T</t>
    </r>
    <r>
      <rPr>
        <vertAlign val="subscript"/>
        <sz val="11"/>
        <rFont val="Times New Roman"/>
        <family val="1"/>
      </rPr>
      <t>L</t>
    </r>
    <r>
      <rPr>
        <sz val="11"/>
        <rFont val="Times New Roman"/>
        <family val="1"/>
      </rPr>
      <t>)</t>
    </r>
  </si>
  <si>
    <r>
      <t>Flow Measurement Renerence Pressure (P</t>
    </r>
    <r>
      <rPr>
        <vertAlign val="subscript"/>
        <sz val="11"/>
        <rFont val="Times New Roman"/>
        <family val="1"/>
      </rPr>
      <t>L</t>
    </r>
    <r>
      <rPr>
        <sz val="11"/>
        <rFont val="Times New Roman"/>
        <family val="1"/>
      </rPr>
      <t>)</t>
    </r>
  </si>
  <si>
    <t>R</t>
  </si>
  <si>
    <t>To determine 1st stage average compressibility</t>
  </si>
  <si>
    <t>To determine 2nd stage average compressibility</t>
  </si>
  <si>
    <r>
      <t>Z</t>
    </r>
    <r>
      <rPr>
        <vertAlign val="subscript"/>
        <sz val="11"/>
        <color indexed="16"/>
        <rFont val="Times New Roman"/>
        <family val="1"/>
      </rPr>
      <t>2avg</t>
    </r>
  </si>
  <si>
    <r>
      <t>(Z</t>
    </r>
    <r>
      <rPr>
        <vertAlign val="subscript"/>
        <sz val="11"/>
        <color indexed="16"/>
        <rFont val="Times New Roman"/>
        <family val="1"/>
      </rPr>
      <t>s2</t>
    </r>
    <r>
      <rPr>
        <sz val="11"/>
        <color indexed="16"/>
        <rFont val="Times New Roman"/>
        <family val="1"/>
      </rPr>
      <t>+Z</t>
    </r>
    <r>
      <rPr>
        <vertAlign val="subscript"/>
        <sz val="11"/>
        <color indexed="16"/>
        <rFont val="Times New Roman"/>
        <family val="1"/>
      </rPr>
      <t>d2</t>
    </r>
    <r>
      <rPr>
        <sz val="11"/>
        <color indexed="16"/>
        <rFont val="Times New Roman"/>
        <family val="1"/>
      </rPr>
      <t>)/2</t>
    </r>
  </si>
  <si>
    <t>To determine total HP</t>
  </si>
  <si>
    <t>BHP1</t>
  </si>
  <si>
    <t>BHP2</t>
  </si>
  <si>
    <t>BHP1 + BHP2</t>
  </si>
  <si>
    <r>
      <t>Example 13-3</t>
    </r>
    <r>
      <rPr>
        <sz val="11"/>
        <rFont val="Times New Roman"/>
        <family val="1"/>
      </rPr>
      <t xml:space="preserve"> -- Determine the Suction and Discharge Bottle Volumes, respectively for the given data.</t>
    </r>
  </si>
  <si>
    <t>in</t>
  </si>
  <si>
    <t>To determine the swept volume</t>
  </si>
  <si>
    <t>Discharge Pressure                                                   Pd</t>
  </si>
  <si>
    <t>Discharge Bottle Multiplier @ 1400 psia                 Md</t>
  </si>
  <si>
    <t>Suction Bottle Multiplier @ 600 psia                       Ms</t>
  </si>
  <si>
    <t>Suction Pressure                                                       Ps</t>
  </si>
  <si>
    <t>Cylinder Bore                                                          Bore</t>
  </si>
  <si>
    <t>Cylinder Stroke                                                       Stroke</t>
  </si>
  <si>
    <t>cu in</t>
  </si>
  <si>
    <t>To determine Suction Bottle Volume</t>
  </si>
  <si>
    <t>Vs</t>
  </si>
  <si>
    <t>To determine Discharge Bottle Volume</t>
  </si>
  <si>
    <t>Vd</t>
  </si>
  <si>
    <t>icfm</t>
  </si>
  <si>
    <t>Desired Ratio                                                                   r</t>
  </si>
  <si>
    <t>k value                                                                             k</t>
  </si>
  <si>
    <t xml:space="preserve">Head                                                     </t>
  </si>
  <si>
    <t>lb/min</t>
  </si>
  <si>
    <t>ft-lb/lb</t>
  </si>
  <si>
    <t>ACFM</t>
  </si>
  <si>
    <t>C</t>
  </si>
  <si>
    <t>D</t>
  </si>
  <si>
    <t>H</t>
  </si>
  <si>
    <t>ICFM</t>
  </si>
  <si>
    <t>MW</t>
  </si>
  <si>
    <t>N</t>
  </si>
  <si>
    <t>PD</t>
  </si>
  <si>
    <t>Pv</t>
  </si>
  <si>
    <t>p</t>
  </si>
  <si>
    <t>SCFM</t>
  </si>
  <si>
    <t>stroke</t>
  </si>
  <si>
    <t>t</t>
  </si>
  <si>
    <t>VE</t>
  </si>
  <si>
    <t>w</t>
  </si>
  <si>
    <t>y</t>
  </si>
  <si>
    <t>Z</t>
  </si>
  <si>
    <t>actual cubic feet per minute (i.e. at process conditions)</t>
  </si>
  <si>
    <t>brake of shaft horsepower</t>
  </si>
  <si>
    <t>cylinder inside diameter, in</t>
  </si>
  <si>
    <t>piston rod diameter, in</t>
  </si>
  <si>
    <t>an allowance for interstage pressure drop, Eq 13-4</t>
  </si>
  <si>
    <t>inlet cubic feet per minute, usually at suction conditions</t>
  </si>
  <si>
    <t>speed, rpm</t>
  </si>
  <si>
    <t>molar flow, moles/min</t>
  </si>
  <si>
    <t>polytropic exponent or number of moles</t>
  </si>
  <si>
    <t>critical pressure, psia</t>
  </si>
  <si>
    <t>pressure based used in the contract or regulation, psia</t>
  </si>
  <si>
    <t>pseudo critical pressure, psia</t>
  </si>
  <si>
    <t>partial pressure of contained moisture, psia</t>
  </si>
  <si>
    <t>pressure, lb/ft^2</t>
  </si>
  <si>
    <t>length of piston movement, in</t>
  </si>
  <si>
    <t>weight flow, lb/min</t>
  </si>
  <si>
    <t>temperature rise factor</t>
  </si>
  <si>
    <t>mole fraction</t>
  </si>
  <si>
    <t>compressibility factor</t>
  </si>
  <si>
    <t>efficiency, expressed as a decimal</t>
  </si>
  <si>
    <t>avg</t>
  </si>
  <si>
    <t>is</t>
  </si>
  <si>
    <t>average</t>
  </si>
  <si>
    <t>isentropic process</t>
  </si>
  <si>
    <t>standard conditions used for calculation or contract</t>
  </si>
  <si>
    <t>polytropic process</t>
  </si>
  <si>
    <t>total or overall</t>
  </si>
  <si>
    <t>inlet conditions</t>
  </si>
  <si>
    <t>outlet conditions</t>
  </si>
  <si>
    <r>
      <t>A</t>
    </r>
    <r>
      <rPr>
        <vertAlign val="subscript"/>
        <sz val="10"/>
        <rFont val="Times New Roman"/>
        <family val="1"/>
      </rPr>
      <t>p</t>
    </r>
  </si>
  <si>
    <r>
      <t>A</t>
    </r>
    <r>
      <rPr>
        <vertAlign val="subscript"/>
        <sz val="10"/>
        <rFont val="Times New Roman"/>
        <family val="1"/>
      </rPr>
      <t>r</t>
    </r>
  </si>
  <si>
    <r>
      <t>C</t>
    </r>
    <r>
      <rPr>
        <vertAlign val="subscript"/>
        <sz val="10"/>
        <rFont val="Times New Roman"/>
        <family val="1"/>
      </rPr>
      <t>p</t>
    </r>
  </si>
  <si>
    <r>
      <t>C</t>
    </r>
    <r>
      <rPr>
        <vertAlign val="subscript"/>
        <sz val="10"/>
        <rFont val="Times New Roman"/>
        <family val="1"/>
      </rPr>
      <t>v</t>
    </r>
  </si>
  <si>
    <r>
      <t>MC</t>
    </r>
    <r>
      <rPr>
        <vertAlign val="subscript"/>
        <sz val="10"/>
        <rFont val="Times New Roman"/>
        <family val="1"/>
      </rPr>
      <t>p</t>
    </r>
  </si>
  <si>
    <r>
      <t>MC</t>
    </r>
    <r>
      <rPr>
        <vertAlign val="subscript"/>
        <sz val="10"/>
        <rFont val="Times New Roman"/>
        <family val="1"/>
      </rPr>
      <t>v</t>
    </r>
  </si>
  <si>
    <r>
      <t>N</t>
    </r>
    <r>
      <rPr>
        <vertAlign val="subscript"/>
        <sz val="10"/>
        <rFont val="Times New Roman"/>
        <family val="1"/>
      </rPr>
      <t>m</t>
    </r>
  </si>
  <si>
    <r>
      <t>P</t>
    </r>
    <r>
      <rPr>
        <vertAlign val="subscript"/>
        <sz val="10"/>
        <rFont val="Times New Roman"/>
        <family val="1"/>
      </rPr>
      <t>c</t>
    </r>
  </si>
  <si>
    <r>
      <t>P</t>
    </r>
    <r>
      <rPr>
        <vertAlign val="subscript"/>
        <sz val="10"/>
        <rFont val="Times New Roman"/>
        <family val="1"/>
      </rPr>
      <t>L</t>
    </r>
  </si>
  <si>
    <r>
      <t>pP</t>
    </r>
    <r>
      <rPr>
        <vertAlign val="subscript"/>
        <sz val="10"/>
        <rFont val="Times New Roman"/>
        <family val="1"/>
      </rPr>
      <t>c</t>
    </r>
  </si>
  <si>
    <r>
      <t>P</t>
    </r>
    <r>
      <rPr>
        <vertAlign val="subscript"/>
        <sz val="10"/>
        <rFont val="Times New Roman"/>
        <family val="1"/>
      </rPr>
      <t>R</t>
    </r>
  </si>
  <si>
    <r>
      <t>pT</t>
    </r>
    <r>
      <rPr>
        <vertAlign val="subscript"/>
        <sz val="10"/>
        <rFont val="Times New Roman"/>
        <family val="1"/>
      </rPr>
      <t>c</t>
    </r>
  </si>
  <si>
    <t>FIG. 13-1</t>
  </si>
  <si>
    <r>
      <t>T</t>
    </r>
    <r>
      <rPr>
        <vertAlign val="subscript"/>
        <sz val="10"/>
        <rFont val="Times New Roman"/>
        <family val="1"/>
      </rPr>
      <t>c</t>
    </r>
  </si>
  <si>
    <r>
      <t>T</t>
    </r>
    <r>
      <rPr>
        <vertAlign val="subscript"/>
        <sz val="10"/>
        <rFont val="Times New Roman"/>
        <family val="1"/>
      </rPr>
      <t>R</t>
    </r>
  </si>
  <si>
    <r>
      <t>Z</t>
    </r>
    <r>
      <rPr>
        <vertAlign val="subscript"/>
        <sz val="10"/>
        <rFont val="Times New Roman"/>
        <family val="1"/>
      </rPr>
      <t>avg</t>
    </r>
  </si>
  <si>
    <r>
      <t>average compressibility factor = (Z</t>
    </r>
    <r>
      <rPr>
        <vertAlign val="subscript"/>
        <sz val="10"/>
        <rFont val="Times New Roman"/>
        <family val="1"/>
      </rPr>
      <t>s</t>
    </r>
    <r>
      <rPr>
        <sz val="10"/>
        <rFont val="Times New Roman"/>
        <family val="1"/>
      </rPr>
      <t xml:space="preserve"> + Z</t>
    </r>
    <r>
      <rPr>
        <vertAlign val="subscript"/>
        <sz val="10"/>
        <rFont val="Times New Roman"/>
        <family val="1"/>
      </rPr>
      <t>d</t>
    </r>
    <r>
      <rPr>
        <sz val="10"/>
        <rFont val="Times New Roman"/>
        <family val="1"/>
      </rPr>
      <t>)/2</t>
    </r>
  </si>
  <si>
    <r>
      <t>reduced temperature, T/T</t>
    </r>
    <r>
      <rPr>
        <vertAlign val="subscript"/>
        <sz val="10"/>
        <rFont val="Times New Roman"/>
        <family val="1"/>
      </rPr>
      <t>c</t>
    </r>
  </si>
  <si>
    <r>
      <t>compression ratio, P</t>
    </r>
    <r>
      <rPr>
        <vertAlign val="subscript"/>
        <sz val="10"/>
        <rFont val="Times New Roman"/>
        <family val="1"/>
      </rPr>
      <t>2</t>
    </r>
    <r>
      <rPr>
        <sz val="10"/>
        <rFont val="Times New Roman"/>
        <family val="1"/>
      </rPr>
      <t>/P</t>
    </r>
    <r>
      <rPr>
        <vertAlign val="subscript"/>
        <sz val="10"/>
        <rFont val="Times New Roman"/>
        <family val="1"/>
      </rPr>
      <t>1</t>
    </r>
  </si>
  <si>
    <r>
      <t>reduced pressure, P/P</t>
    </r>
    <r>
      <rPr>
        <vertAlign val="subscript"/>
        <sz val="10"/>
        <rFont val="Times New Roman"/>
        <family val="1"/>
      </rPr>
      <t>c</t>
    </r>
  </si>
  <si>
    <t>High speed reciprocating units — 0.82</t>
  </si>
  <si>
    <t>Low speed reciprocating units — 0.85</t>
  </si>
  <si>
    <t>cylinder clearance as a percent of piston displacement</t>
  </si>
  <si>
    <t>specific heat at constant pressure, BTU/(lb • °F)</t>
  </si>
  <si>
    <t>specific heat at constant volume, BTU/(lb • °F)</t>
  </si>
  <si>
    <t>E</t>
  </si>
  <si>
    <t>overall efficiency</t>
  </si>
  <si>
    <t xml:space="preserve">EP </t>
  </si>
  <si>
    <t>extracted horsepower of expander</t>
  </si>
  <si>
    <t>head, ft • lb/lb</t>
  </si>
  <si>
    <t>molar specific heat at contant pressure, BTU/(lb mole • °F)</t>
  </si>
  <si>
    <t>molar specific heat at constant volume BTU/(lb mole • °F)</t>
  </si>
  <si>
    <t xml:space="preserve">molecular weight, lb/lb mole </t>
  </si>
  <si>
    <t>surge margin</t>
  </si>
  <si>
    <t>sm</t>
  </si>
  <si>
    <t xml:space="preserve"> impeller tip speed</t>
  </si>
  <si>
    <t>U</t>
  </si>
  <si>
    <t>v</t>
  </si>
  <si>
    <t>standard gas flow rate, MMSCFD</t>
  </si>
  <si>
    <t xml:space="preserve">ρ  </t>
  </si>
  <si>
    <t>g</t>
  </si>
  <si>
    <t>gas</t>
  </si>
  <si>
    <t>m</t>
  </si>
  <si>
    <t>mechanical</t>
  </si>
  <si>
    <t>°F</t>
  </si>
  <si>
    <t>(Refer to Figure 13-19)</t>
  </si>
  <si>
    <r>
      <t>Z</t>
    </r>
    <r>
      <rPr>
        <vertAlign val="subscript"/>
        <sz val="11"/>
        <color indexed="16"/>
        <rFont val="Times New Roman"/>
        <family val="1"/>
      </rPr>
      <t>avg</t>
    </r>
  </si>
  <si>
    <t>cross sectional area of piston,sq in</t>
  </si>
  <si>
    <t>cross sectional area of piston rod,sq in</t>
  </si>
  <si>
    <t>standard conditions, usually 14.7 psia, 60°F</t>
  </si>
  <si>
    <t>gas horsepower, actual compression horsepower, excluding mechanical losses, BHP</t>
  </si>
  <si>
    <t>enthalpy, Btu/lb</t>
  </si>
  <si>
    <r>
      <t>C</t>
    </r>
    <r>
      <rPr>
        <vertAlign val="subscript"/>
        <sz val="10"/>
        <rFont val="Times New Roman"/>
        <family val="1"/>
      </rPr>
      <t>p</t>
    </r>
    <r>
      <rPr>
        <sz val="10"/>
        <rFont val="Times New Roman"/>
        <family val="1"/>
      </rPr>
      <t>/C</t>
    </r>
    <r>
      <rPr>
        <vertAlign val="subscript"/>
        <sz val="10"/>
        <rFont val="Times New Roman"/>
        <family val="1"/>
      </rPr>
      <t>v</t>
    </r>
  </si>
  <si>
    <r>
      <t>M</t>
    </r>
    <r>
      <rPr>
        <vertAlign val="subscript"/>
        <sz val="10"/>
        <rFont val="Times New Roman"/>
        <family val="1"/>
      </rPr>
      <t>N</t>
    </r>
  </si>
  <si>
    <t>machine mach number</t>
  </si>
  <si>
    <r>
      <t>piston displacement, ft</t>
    </r>
    <r>
      <rPr>
        <vertAlign val="superscript"/>
        <sz val="10"/>
        <rFont val="Times New Roman"/>
        <family val="1"/>
      </rPr>
      <t>3</t>
    </r>
    <r>
      <rPr>
        <sz val="10"/>
        <rFont val="Times New Roman"/>
        <family val="1"/>
      </rPr>
      <t>/min</t>
    </r>
  </si>
  <si>
    <t>pseudo critical temperature, °R</t>
  </si>
  <si>
    <t>inlet capacity (ICFM)</t>
  </si>
  <si>
    <r>
      <t>Q</t>
    </r>
    <r>
      <rPr>
        <vertAlign val="subscript"/>
        <sz val="10"/>
        <rFont val="Times New Roman"/>
        <family val="1"/>
      </rPr>
      <t xml:space="preserve">g </t>
    </r>
  </si>
  <si>
    <r>
      <t xml:space="preserve"> universal gas constant = 10.73 psia • ft</t>
    </r>
    <r>
      <rPr>
        <vertAlign val="superscript"/>
        <sz val="10"/>
        <rFont val="Times New Roman"/>
        <family val="1"/>
      </rPr>
      <t>3</t>
    </r>
    <r>
      <rPr>
        <sz val="10"/>
        <rFont val="Times New Roman"/>
        <family val="1"/>
      </rPr>
      <t>/(lb mole • °R)</t>
    </r>
  </si>
  <si>
    <r>
      <t>1545 lb/ft</t>
    </r>
    <r>
      <rPr>
        <vertAlign val="superscript"/>
        <sz val="10"/>
        <rFont val="Times New Roman"/>
        <family val="1"/>
      </rPr>
      <t xml:space="preserve">3              </t>
    </r>
    <r>
      <rPr>
        <sz val="10"/>
        <rFont val="Times New Roman"/>
        <family val="1"/>
      </rPr>
      <t>or     ft • lb</t>
    </r>
  </si>
  <si>
    <t>lb mole • °R             lb mole • °R</t>
  </si>
  <si>
    <t xml:space="preserve"> 1.986 Btu/(lb mole • °R)</t>
  </si>
  <si>
    <t>entropy, Btu/(lb • R)</t>
  </si>
  <si>
    <t>cubic feet per minute measured at 14.7 psia and 60°F</t>
  </si>
  <si>
    <t>absolute temperature, °R</t>
  </si>
  <si>
    <t>critical temperature, °R</t>
  </si>
  <si>
    <t>temperature, °F</t>
  </si>
  <si>
    <r>
      <t>specific volume, ft</t>
    </r>
    <r>
      <rPr>
        <vertAlign val="superscript"/>
        <sz val="10"/>
        <rFont val="Times New Roman"/>
        <family val="1"/>
      </rPr>
      <t>3</t>
    </r>
    <r>
      <rPr>
        <sz val="10"/>
        <rFont val="Times New Roman"/>
        <family val="1"/>
      </rPr>
      <t>/lb</t>
    </r>
  </si>
  <si>
    <t>velocity ft/s</t>
  </si>
  <si>
    <t>volumetric efficiency, percent</t>
  </si>
  <si>
    <r>
      <t>work, ft •</t>
    </r>
    <r>
      <rPr>
        <sz val="10"/>
        <rFont val="Calibri"/>
        <family val="2"/>
      </rPr>
      <t xml:space="preserve"> </t>
    </r>
    <r>
      <rPr>
        <sz val="10"/>
        <rFont val="Times New Roman"/>
        <family val="1"/>
      </rPr>
      <t>lb</t>
    </r>
  </si>
  <si>
    <r>
      <t>density, lb/ft</t>
    </r>
    <r>
      <rPr>
        <vertAlign val="superscript"/>
        <sz val="10"/>
        <rFont val="Times New Roman"/>
        <family val="1"/>
      </rPr>
      <t>3</t>
    </r>
  </si>
  <si>
    <t>Solution Steps</t>
  </si>
  <si>
    <t>(22) (3) (2) (2) (1.08)</t>
  </si>
  <si>
    <r>
      <t>Example 13-2</t>
    </r>
    <r>
      <rPr>
        <sz val="11"/>
        <rFont val="Times New Roman"/>
        <family val="1"/>
      </rPr>
      <t xml:space="preserve"> -- Compress 2 MMscfd of gas measured at 14.65 psia and 60°F.  Intake pressure is 100 psia, and intake temperature is 100°F.  Discharge pressure is 900 psia.  The gas has a specific gravity of 0.80 (23 MW).  What is the required horsepower? Assume E = .82</t>
    </r>
  </si>
  <si>
    <t>k-value (Fig 13.8 @ S.G = 0.8 at 150°F)             k</t>
  </si>
  <si>
    <r>
      <t>Z</t>
    </r>
    <r>
      <rPr>
        <vertAlign val="subscript"/>
        <sz val="11"/>
        <rFont val="Times New Roman"/>
        <family val="1"/>
      </rPr>
      <t xml:space="preserve">s1 </t>
    </r>
    <r>
      <rPr>
        <sz val="11"/>
        <rFont val="Times New Roman"/>
        <family val="1"/>
      </rPr>
      <t>(Section 23 - S.G.\Press\Temp = 0.8\100psia\100°F)</t>
    </r>
  </si>
  <si>
    <r>
      <t>Z</t>
    </r>
    <r>
      <rPr>
        <vertAlign val="subscript"/>
        <sz val="11"/>
        <rFont val="Times New Roman"/>
        <family val="1"/>
      </rPr>
      <t>d1</t>
    </r>
    <r>
      <rPr>
        <sz val="11"/>
        <rFont val="Times New Roman"/>
        <family val="1"/>
      </rPr>
      <t xml:space="preserve"> (Section 23 - S.G.\Press\Temp = 0.8\300psia\220°F)</t>
    </r>
  </si>
  <si>
    <r>
      <t>Z</t>
    </r>
    <r>
      <rPr>
        <vertAlign val="subscript"/>
        <sz val="11"/>
        <rFont val="Times New Roman"/>
        <family val="1"/>
      </rPr>
      <t>s2</t>
    </r>
    <r>
      <rPr>
        <sz val="11"/>
        <rFont val="Times New Roman"/>
        <family val="1"/>
      </rPr>
      <t xml:space="preserve"> (Section 23 - S.G.\Press\Temp = 0.8\295psia\120°F)</t>
    </r>
  </si>
  <si>
    <r>
      <t>Z</t>
    </r>
    <r>
      <rPr>
        <vertAlign val="subscript"/>
        <sz val="11"/>
        <rFont val="Times New Roman"/>
        <family val="1"/>
      </rPr>
      <t>d2</t>
    </r>
    <r>
      <rPr>
        <sz val="11"/>
        <rFont val="Times New Roman"/>
        <family val="1"/>
      </rPr>
      <t xml:space="preserve"> (Section 23 - S.G.\Press\Temp = 0.8\900psia\244°F)</t>
    </r>
  </si>
  <si>
    <t>°R</t>
  </si>
  <si>
    <t>Given:</t>
  </si>
  <si>
    <r>
      <t>Example 13-4</t>
    </r>
    <r>
      <rPr>
        <sz val="11"/>
        <rFont val="Times New Roman"/>
        <family val="1"/>
      </rPr>
      <t xml:space="preserve"> --</t>
    </r>
  </si>
  <si>
    <t>Find: Discharge Temperature</t>
  </si>
  <si>
    <r>
      <t>Inlet Temperature                                                           t</t>
    </r>
    <r>
      <rPr>
        <vertAlign val="subscript"/>
        <sz val="11"/>
        <rFont val="Times New Roman"/>
        <family val="1"/>
      </rPr>
      <t>1</t>
    </r>
  </si>
  <si>
    <r>
      <t>Application 13-4</t>
    </r>
    <r>
      <rPr>
        <sz val="11"/>
        <rFont val="Times New Roman"/>
        <family val="1"/>
      </rPr>
      <t xml:space="preserve"> --</t>
    </r>
  </si>
  <si>
    <r>
      <t>Application 13-3</t>
    </r>
    <r>
      <rPr>
        <sz val="11"/>
        <rFont val="Times New Roman"/>
        <family val="1"/>
      </rPr>
      <t xml:space="preserve"> -- Determine the Suction and Discharge Bottle Volumes, respectively for the given data.</t>
    </r>
  </si>
  <si>
    <r>
      <t>Application 13-2</t>
    </r>
    <r>
      <rPr>
        <sz val="11"/>
        <rFont val="Times New Roman"/>
        <family val="1"/>
      </rPr>
      <t xml:space="preserve"> -- Compress 2 MMscfd of gas measured at 14.65 psia and 60 F.  Intake pressure is 100 psia, and intake temperature is 100 F.  Discharge pressure is 900 psia.  The gas has a specific gravity of 0.80 (23 MW).  What is the required horsepower? Assume E = .82</t>
    </r>
  </si>
  <si>
    <r>
      <t>Application 13-1</t>
    </r>
    <r>
      <rPr>
        <sz val="11"/>
        <rFont val="Times New Roman"/>
        <family val="1"/>
      </rPr>
      <t xml:space="preserve"> -- Compress 2 MMcfd of gas at 14.4 psia and intake temparature through a compression ratio of 9 in a 2-stage compressor.  What will be the horsepower?</t>
    </r>
  </si>
  <si>
    <r>
      <t>Example 13-5</t>
    </r>
    <r>
      <rPr>
        <sz val="11"/>
        <rFont val="Times New Roman"/>
        <family val="1"/>
      </rPr>
      <t xml:space="preserve"> --</t>
    </r>
  </si>
  <si>
    <t>Find: Horsepower</t>
  </si>
  <si>
    <t>Answer: GHP = 3,000 from Fig 13-33.</t>
  </si>
  <si>
    <t>Weight flow                    w</t>
  </si>
  <si>
    <r>
      <t>Answer: t</t>
    </r>
    <r>
      <rPr>
        <vertAlign val="subscript"/>
        <sz val="11"/>
        <rFont val="Times New Roman"/>
        <family val="1"/>
      </rPr>
      <t>2</t>
    </r>
    <r>
      <rPr>
        <sz val="11"/>
        <rFont val="Times New Roman"/>
        <family val="1"/>
      </rPr>
      <t xml:space="preserve"> = 230</t>
    </r>
    <r>
      <rPr>
        <sz val="11"/>
        <rFont val="Calibri"/>
        <family val="2"/>
      </rPr>
      <t>°</t>
    </r>
    <r>
      <rPr>
        <sz val="11"/>
        <rFont val="Times New Roman"/>
        <family val="1"/>
      </rPr>
      <t>F (approximately) from Fig. 13-31.</t>
    </r>
  </si>
  <si>
    <t xml:space="preserve">     From Fig. 13-9, using a k of 1.15, we find the horsepower requirement to be 136 BHP/MMcfd or 272 BHP. For a k of 1.4, the power requirement would be 147 BHP/MMcfd or 294 total horsepower.</t>
  </si>
  <si>
    <t xml:space="preserve">     The two procedures give reasonable agreement, particularly considering the simplifying assumptions necessary in reducing compressor horsepower calculations to such a simple procedure.</t>
  </si>
  <si>
    <t>Pd/Ps = 900 psia/ 100 psia</t>
  </si>
  <si>
    <t>This would be a two-stage compressor; therefore, the ratio per stage is</t>
  </si>
  <si>
    <r>
      <t>(P</t>
    </r>
    <r>
      <rPr>
        <vertAlign val="subscript"/>
        <sz val="11"/>
        <color indexed="16"/>
        <rFont val="Times New Roman"/>
        <family val="1"/>
      </rPr>
      <t>d</t>
    </r>
    <r>
      <rPr>
        <sz val="11"/>
        <color indexed="16"/>
        <rFont val="Times New Roman"/>
        <family val="1"/>
      </rPr>
      <t>/P</t>
    </r>
    <r>
      <rPr>
        <vertAlign val="subscript"/>
        <sz val="11"/>
        <color indexed="16"/>
        <rFont val="Times New Roman"/>
        <family val="1"/>
      </rPr>
      <t>s</t>
    </r>
    <r>
      <rPr>
        <sz val="11"/>
        <color indexed="16"/>
        <rFont val="Times New Roman"/>
        <family val="1"/>
      </rPr>
      <t>)</t>
    </r>
    <r>
      <rPr>
        <vertAlign val="superscript"/>
        <sz val="11"/>
        <color indexed="16"/>
        <rFont val="Times New Roman"/>
        <family val="1"/>
      </rPr>
      <t xml:space="preserve">1/n </t>
    </r>
    <r>
      <rPr>
        <sz val="11"/>
        <color indexed="16"/>
        <rFont val="Times New Roman"/>
        <family val="1"/>
      </rPr>
      <t>= (9)</t>
    </r>
    <r>
      <rPr>
        <vertAlign val="superscript"/>
        <sz val="11"/>
        <color indexed="16"/>
        <rFont val="Times New Roman"/>
        <family val="1"/>
      </rPr>
      <t>1/2</t>
    </r>
  </si>
  <si>
    <r>
      <t>P</t>
    </r>
    <r>
      <rPr>
        <vertAlign val="subscript"/>
        <sz val="11"/>
        <color indexed="16"/>
        <rFont val="Times New Roman"/>
        <family val="1"/>
      </rPr>
      <t xml:space="preserve">s1 * </t>
    </r>
    <r>
      <rPr>
        <sz val="11"/>
        <color indexed="16"/>
        <rFont val="Times New Roman"/>
        <family val="1"/>
      </rPr>
      <t xml:space="preserve">r = 100 psia x 3 </t>
    </r>
  </si>
  <si>
    <r>
      <t>Pd/P</t>
    </r>
    <r>
      <rPr>
        <vertAlign val="subscript"/>
        <sz val="11"/>
        <color indexed="16"/>
        <rFont val="Times New Roman"/>
        <family val="1"/>
      </rPr>
      <t xml:space="preserve">s2 </t>
    </r>
    <r>
      <rPr>
        <sz val="11"/>
        <color indexed="16"/>
        <rFont val="Times New Roman"/>
        <family val="1"/>
      </rPr>
      <t>= 900 psia/ 295 psia</t>
    </r>
  </si>
  <si>
    <t>Average cylinder temperature</t>
  </si>
  <si>
    <r>
      <t>(Z</t>
    </r>
    <r>
      <rPr>
        <vertAlign val="subscript"/>
        <sz val="11"/>
        <color indexed="16"/>
        <rFont val="Times New Roman"/>
        <family val="1"/>
      </rPr>
      <t>s1</t>
    </r>
    <r>
      <rPr>
        <sz val="11"/>
        <color indexed="16"/>
        <rFont val="Times New Roman"/>
        <family val="1"/>
      </rPr>
      <t>+Z</t>
    </r>
    <r>
      <rPr>
        <vertAlign val="subscript"/>
        <sz val="11"/>
        <color indexed="16"/>
        <rFont val="Times New Roman"/>
        <family val="1"/>
      </rPr>
      <t>d1</t>
    </r>
    <r>
      <rPr>
        <sz val="11"/>
        <color indexed="16"/>
        <rFont val="Times New Roman"/>
        <family val="1"/>
      </rPr>
      <t xml:space="preserve">)/2 </t>
    </r>
  </si>
  <si>
    <r>
      <t>3.03 • Z</t>
    </r>
    <r>
      <rPr>
        <vertAlign val="subscript"/>
        <sz val="11"/>
        <color indexed="16"/>
        <rFont val="Times New Roman"/>
        <family val="1"/>
      </rPr>
      <t>avg</t>
    </r>
    <r>
      <rPr>
        <sz val="11"/>
        <color indexed="16"/>
        <rFont val="Times New Roman"/>
        <family val="1"/>
      </rPr>
      <t xml:space="preserve"> • [QgTs/E] • (k/(k-1)) •(PL/TL)• ((Pd/Ps)^((k-1)/k)-1)</t>
    </r>
  </si>
  <si>
    <r>
      <t>3.03 • Z</t>
    </r>
    <r>
      <rPr>
        <vertAlign val="subscript"/>
        <sz val="11"/>
        <color indexed="16"/>
        <rFont val="Times New Roman"/>
        <family val="1"/>
      </rPr>
      <t xml:space="preserve">avg </t>
    </r>
    <r>
      <rPr>
        <sz val="11"/>
        <color indexed="16"/>
        <rFont val="Times New Roman"/>
        <family val="1"/>
      </rPr>
      <t>• [QgTs/E] • (k/(k-1)) •(PL/TL)• ((Pd/Ps)^((k-1)/k)-1)</t>
    </r>
  </si>
  <si>
    <t xml:space="preserve"> At 600 psi inlet pressure, the suction bottle multiplier is approximately 7.5</t>
  </si>
  <si>
    <t>NOTE: When more than one cylinder is connected to a bottle, the sum of the individual swept volumes is the size required for the common bottle.</t>
  </si>
  <si>
    <t xml:space="preserve">     Having determined the necessary volume of the bottle, the proportioning of diameter and length to provide this volume requires some ingenuity and judgement. It is desirable that manifolds be as short and of as large diameter as is consistent with pressure conditions, space limitations, and appearance.</t>
  </si>
  <si>
    <t xml:space="preserve">     A good general rule is to make the manifold diameter 1-1/2 times the inside diameter of the largest cylinder connected to it, but this is not always practicable, particularly where large cylinders are involved.</t>
  </si>
  <si>
    <t xml:space="preserve">     Inside diameter of pipe must be used in figuring manifolds. This is particularly important in high-pressure work and in small sizes where wall thickness may be a considerable percentage of the cross sectional area. Minimum manifold length is determined from cylinder center distances and connecting pipe diameters. Some additions must be made to the minimum thus determined to allow for saddle reinforcements and for welding of caps.</t>
  </si>
  <si>
    <t xml:space="preserve">     It is customary to close the ends of manifolds with welding caps which add both volume and length. Fig 13-20 gives approximate volume and length of standard caps.</t>
  </si>
  <si>
    <r>
      <t>Note: for a natural gas with k = 1.30 t</t>
    </r>
    <r>
      <rPr>
        <vertAlign val="subscript"/>
        <sz val="11"/>
        <rFont val="Times New Roman"/>
        <family val="1"/>
      </rPr>
      <t>2</t>
    </r>
    <r>
      <rPr>
        <sz val="11"/>
        <rFont val="Times New Roman"/>
        <family val="1"/>
      </rPr>
      <t xml:space="preserve"> = 480°F (excessively high).</t>
    </r>
  </si>
  <si>
    <t xml:space="preserve">     Fig. 13-33 gives the approximate horsepower required for the compression. It includes overall compressor efficiencies in the range of 60 to 70%.</t>
  </si>
  <si>
    <t xml:space="preserve">     Fig. 13-36 predicts the approximate number of compressor wheels required to preoduce the head. If the number of wheels is not a whole number, use the next highest number</t>
  </si>
  <si>
    <t>π* ((6)^2 * 1/4) * 15</t>
  </si>
  <si>
    <t>V * Ms  =  424.115 * 7.5</t>
  </si>
  <si>
    <t>V * Md  =  424.115 * 8.5</t>
  </si>
  <si>
    <t>(See Eq 13-4)</t>
  </si>
  <si>
    <r>
      <rPr>
        <sz val="11"/>
        <color indexed="16"/>
        <rFont val="Calibri"/>
        <family val="2"/>
      </rPr>
      <t>π</t>
    </r>
    <r>
      <rPr>
        <sz val="11"/>
        <color indexed="16"/>
        <rFont val="Times New Roman"/>
        <family val="1"/>
      </rPr>
      <t xml:space="preserve"> * ((Bore)^2 /4) * Stroke</t>
    </r>
  </si>
  <si>
    <r>
      <t>P</t>
    </r>
    <r>
      <rPr>
        <vertAlign val="subscript"/>
        <sz val="11"/>
        <color indexed="16"/>
        <rFont val="Times New Roman"/>
        <family val="1"/>
      </rPr>
      <t>d1</t>
    </r>
    <r>
      <rPr>
        <sz val="11"/>
        <color indexed="16"/>
        <rFont val="Times New Roman"/>
        <family val="1"/>
      </rPr>
      <t xml:space="preserve"> - PSID = 300 psia - 5</t>
    </r>
  </si>
  <si>
    <t>π* ((6)^2/4) * 15</t>
  </si>
  <si>
    <r>
      <t>Inlet CFM                                                                      Q</t>
    </r>
    <r>
      <rPr>
        <vertAlign val="subscript"/>
        <sz val="11"/>
        <rFont val="Times New Roman"/>
        <family val="1"/>
      </rPr>
      <t>1</t>
    </r>
  </si>
  <si>
    <r>
      <t>Inlet Temperature                                     t</t>
    </r>
    <r>
      <rPr>
        <vertAlign val="subscript"/>
        <sz val="11"/>
        <rFont val="Times New Roman"/>
        <family val="1"/>
      </rPr>
      <t>1</t>
    </r>
  </si>
  <si>
    <t>Desired Ratio                                             r</t>
  </si>
  <si>
    <t>k value                                                        k</t>
  </si>
  <si>
    <r>
      <t>Inlet CFM                                                  Q</t>
    </r>
    <r>
      <rPr>
        <vertAlign val="subscript"/>
        <sz val="11"/>
        <rFont val="Times New Roman"/>
        <family val="1"/>
      </rPr>
      <t>1</t>
    </r>
  </si>
  <si>
    <t>The sample calculations, equations and spreadsheets presented herein were developed using examples published in the Engineering Data Book as published by the Gas Processor Suppliers Association as a service to the gas processing industry.  All information and calculation formulae has been compiled and edited in cooperation with Gas Processors Association (GPA).</t>
  </si>
  <si>
    <t>While every effort has been made to present accurate and reliable technical information and calculation spreadsheets based on the GPSA Engineering Data Book sample calculations, the use of such information is voluntary and the GPA and GPSA do not guarantee the accuracy, completeness, efficacy or timeliness of such information.  Reference herein to any specific commercial product, calculation method, process, or service by trade-name, trademark, and service mark manufacturer or otherwise does not constitute or imply endorsement, recommendation or favoring by the GPA and/or GPSA.</t>
  </si>
  <si>
    <t>The Calculation Spreadsheets are provided without warranty of any kind including warranties of accuracy or reasonableness of factual or scientific assumptions, studies or conclusions, or merchantability, fitness for a particular purpose or non-infringement of intellectual property.</t>
  </si>
  <si>
    <t>In no event will the GPA or GPSA and their members be liable for any damages whatsoever (including without limitation, those resulting from lost profits, lost data or business interruption) arising from the use, inability to , reference to or reliance on the information in thes Publication, whether based on warranty, contract, tort or any other legal theory and whether or not advised of the possibility of such damages.</t>
  </si>
  <si>
    <t>These calculation spreadsheets are provided to provide an “Operational level” of accuracy calculation based on rather broad assumptions (including but not limited to; temperatures, pressures, compositions, imperial curves, site conditions etc) and do not replace detailed and accurate Design Engineering taking into account actual process conditions, fluid properties, equipment condition or fowling and actual control set-point dead-band limitations.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</si>
</sst>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28" x14ac:knownFonts="1">
    <font>
      <sz val="11"/>
      <color theme="1"/>
      <name val="Calibri"/>
      <family val="2"/>
      <scheme val="minor"/>
    </font>
    <font>
      <b/>
      <sz val="10"/>
      <name val="Arial"/>
      <family val="2"/>
    </font>
    <font>
      <sz val="10"/>
      <name val="Times New Roman"/>
      <family val="1"/>
    </font>
    <font>
      <vertAlign val="subscript"/>
      <sz val="10"/>
      <name val="Times New Roman"/>
      <family val="1"/>
    </font>
    <font>
      <sz val="10"/>
      <name val="Calibri"/>
      <family val="2"/>
    </font>
    <font>
      <b/>
      <sz val="11"/>
      <name val="Times New Roman"/>
      <family val="1"/>
    </font>
    <font>
      <sz val="11"/>
      <name val="Times New Roman"/>
      <family val="1"/>
    </font>
    <font>
      <sz val="11"/>
      <color indexed="18"/>
      <name val="Times New Roman"/>
      <family val="1"/>
    </font>
    <font>
      <vertAlign val="subscript"/>
      <sz val="11"/>
      <name val="Times New Roman"/>
      <family val="1"/>
    </font>
    <font>
      <sz val="11"/>
      <color indexed="16"/>
      <name val="Times New Roman"/>
      <family val="1"/>
    </font>
    <font>
      <b/>
      <u/>
      <sz val="11"/>
      <color indexed="16"/>
      <name val="Times New Roman"/>
      <family val="1"/>
    </font>
    <font>
      <sz val="10"/>
      <color indexed="18"/>
      <name val="Arial"/>
      <family val="2"/>
    </font>
    <font>
      <b/>
      <sz val="11"/>
      <color indexed="18"/>
      <name val="Times New Roman"/>
      <family val="1"/>
    </font>
    <font>
      <b/>
      <sz val="10"/>
      <name val="Times New Roman"/>
      <family val="1"/>
    </font>
    <font>
      <sz val="8"/>
      <name val="Calibri"/>
      <family val="2"/>
    </font>
    <font>
      <sz val="10"/>
      <name val="Symbol"/>
      <family val="1"/>
      <charset val="2"/>
    </font>
    <font>
      <sz val="11"/>
      <name val="Symbol"/>
      <family val="1"/>
      <charset val="2"/>
    </font>
    <font>
      <vertAlign val="subscript"/>
      <sz val="11"/>
      <color indexed="16"/>
      <name val="Times New Roman"/>
      <family val="1"/>
    </font>
    <font>
      <vertAlign val="superscript"/>
      <sz val="11"/>
      <color indexed="16"/>
      <name val="Times New Roman"/>
      <family val="1"/>
    </font>
    <font>
      <u/>
      <sz val="11"/>
      <color indexed="16"/>
      <name val="Times New Roman"/>
      <family val="1"/>
    </font>
    <font>
      <sz val="11"/>
      <color indexed="62"/>
      <name val="Times New Roman"/>
      <family val="1"/>
    </font>
    <font>
      <b/>
      <sz val="11"/>
      <color indexed="62"/>
      <name val="Times New Roman"/>
      <family val="1"/>
    </font>
    <font>
      <sz val="11"/>
      <color indexed="62"/>
      <name val="Symbol"/>
      <family val="1"/>
      <charset val="2"/>
    </font>
    <font>
      <b/>
      <sz val="11"/>
      <color indexed="16"/>
      <name val="Times New Roman"/>
      <family val="1"/>
    </font>
    <font>
      <sz val="11"/>
      <name val="Calibri"/>
      <family val="2"/>
    </font>
    <font>
      <vertAlign val="superscript"/>
      <sz val="10"/>
      <name val="Times New Roman"/>
      <family val="1"/>
    </font>
    <font>
      <sz val="11"/>
      <color indexed="16"/>
      <name val="Calibri"/>
      <family val="2"/>
    </font>
    <font>
      <sz val="11"/>
      <color theme="5" tint="-0.249977111117893"/>
      <name val="Times New Roman"/>
      <family val="1"/>
    </font>
  </fonts>
  <fills count="4">
    <fill>
      <patternFill patternType="none"/>
    </fill>
    <fill>
      <patternFill patternType="gray125"/>
    </fill>
    <fill>
      <patternFill patternType="solid">
        <fgColor theme="6" tint="0.59999389629810485"/>
        <bgColor indexed="64"/>
      </patternFill>
    </fill>
    <fill>
      <patternFill patternType="solid">
        <fgColor theme="9" tint="0.59999389629810485"/>
        <bgColor indexed="64"/>
      </patternFill>
    </fill>
  </fills>
  <borders count="2">
    <border>
      <left/>
      <right/>
      <top/>
      <bottom/>
      <diagonal/>
    </border>
    <border>
      <left/>
      <right/>
      <top/>
      <bottom style="medium">
        <color indexed="64"/>
      </bottom>
      <diagonal/>
    </border>
  </borders>
  <cellStyleXfs count="1">
    <xf numFmtId="0" fontId="0" fillId="0" borderId="0"/>
  </cellStyleXfs>
  <cellXfs count="204">
    <xf numFmtId="0" fontId="0" fillId="0" borderId="0" xfId="0"/>
    <xf numFmtId="0" fontId="2" fillId="0" borderId="0" xfId="0" applyFont="1"/>
    <xf numFmtId="0" fontId="2" fillId="0" borderId="0" xfId="0" applyFont="1" applyAlignment="1">
      <alignment horizontal="center" vertical="top"/>
    </xf>
    <xf numFmtId="0" fontId="2" fillId="0" borderId="0" xfId="0" applyFont="1" applyAlignment="1">
      <alignment vertical="top" wrapText="1"/>
    </xf>
    <xf numFmtId="0" fontId="0" fillId="0" borderId="0" xfId="0" applyAlignment="1">
      <alignment horizontal="center" vertical="top"/>
    </xf>
    <xf numFmtId="0" fontId="4" fillId="0" borderId="0" xfId="0" applyFont="1" applyAlignment="1">
      <alignment horizontal="center" vertical="top"/>
    </xf>
    <xf numFmtId="0" fontId="4" fillId="0" borderId="0" xfId="0" applyFont="1" applyAlignment="1">
      <alignment vertical="top" wrapText="1"/>
    </xf>
    <xf numFmtId="0" fontId="6" fillId="0" borderId="0" xfId="0" applyFont="1"/>
    <xf numFmtId="0" fontId="6" fillId="0" borderId="0" xfId="0" applyFont="1" applyAlignment="1">
      <alignment horizontal="center"/>
    </xf>
    <xf numFmtId="0" fontId="15" fillId="0" borderId="0" xfId="0" applyFont="1"/>
    <xf numFmtId="0" fontId="15" fillId="0" borderId="0" xfId="0" applyFont="1" applyAlignment="1">
      <alignment horizontal="center" vertical="top"/>
    </xf>
    <xf numFmtId="0" fontId="13" fillId="0" borderId="0" xfId="0" applyFont="1" applyAlignment="1">
      <alignment horizontal="center" vertical="top"/>
    </xf>
    <xf numFmtId="0" fontId="0" fillId="0" borderId="0" xfId="0" quotePrefix="1" applyAlignment="1">
      <alignment horizontal="center" vertical="top"/>
    </xf>
    <xf numFmtId="0" fontId="2" fillId="0" borderId="0" xfId="0" applyFont="1" applyAlignment="1">
      <alignment horizontal="center"/>
    </xf>
    <xf numFmtId="0" fontId="2"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wrapText="1"/>
    </xf>
    <xf numFmtId="0" fontId="2" fillId="0" borderId="0" xfId="0" applyFont="1" applyAlignment="1">
      <alignment horizontal="left"/>
    </xf>
    <xf numFmtId="0" fontId="6" fillId="0" borderId="0" xfId="0" applyFont="1" applyFill="1"/>
    <xf numFmtId="0" fontId="20" fillId="0" borderId="0" xfId="0" applyFont="1" applyFill="1" applyBorder="1" applyAlignment="1">
      <alignment horizontal="left"/>
    </xf>
    <xf numFmtId="0" fontId="20" fillId="0" borderId="0" xfId="0" applyFont="1" applyFill="1" applyBorder="1" applyAlignment="1">
      <alignment horizontal="center"/>
    </xf>
    <xf numFmtId="0" fontId="22" fillId="0" borderId="0" xfId="0" applyFont="1" applyFill="1" applyBorder="1" applyAlignment="1">
      <alignment horizontal="left"/>
    </xf>
    <xf numFmtId="1" fontId="20" fillId="0" borderId="0" xfId="0" applyNumberFormat="1" applyFont="1" applyFill="1" applyBorder="1" applyAlignment="1">
      <alignment horizontal="left"/>
    </xf>
    <xf numFmtId="0" fontId="20" fillId="0" borderId="0" xfId="0" applyFont="1" applyFill="1"/>
    <xf numFmtId="0" fontId="20" fillId="0" borderId="0" xfId="0" applyFont="1" applyFill="1" applyBorder="1" applyAlignment="1" applyProtection="1">
      <alignment horizontal="right"/>
      <protection locked="0"/>
    </xf>
    <xf numFmtId="0" fontId="20" fillId="0" borderId="0" xfId="0" applyFont="1" applyFill="1" applyBorder="1" applyAlignment="1" applyProtection="1">
      <alignment horizontal="center"/>
      <protection locked="0"/>
    </xf>
    <xf numFmtId="0" fontId="20" fillId="0" borderId="0" xfId="0" applyFont="1" applyFill="1" applyBorder="1" applyProtection="1">
      <protection locked="0"/>
    </xf>
    <xf numFmtId="0" fontId="20" fillId="0" borderId="0" xfId="0" applyFont="1" applyFill="1" applyBorder="1" applyAlignment="1" applyProtection="1">
      <protection locked="0"/>
    </xf>
    <xf numFmtId="0" fontId="20" fillId="0" borderId="0" xfId="0" applyFont="1" applyFill="1" applyBorder="1" applyAlignment="1" applyProtection="1">
      <alignment horizontal="left"/>
      <protection locked="0"/>
    </xf>
    <xf numFmtId="0" fontId="6" fillId="0" borderId="0" xfId="0" applyFont="1" applyFill="1" applyBorder="1"/>
    <xf numFmtId="0" fontId="6" fillId="0" borderId="0" xfId="0" applyFont="1" applyFill="1" applyBorder="1" applyAlignment="1">
      <alignment horizontal="center"/>
    </xf>
    <xf numFmtId="1" fontId="7" fillId="0" borderId="0" xfId="0" applyNumberFormat="1" applyFont="1" applyFill="1" applyBorder="1" applyAlignment="1">
      <alignment horizontal="left"/>
    </xf>
    <xf numFmtId="0" fontId="7" fillId="0" borderId="0" xfId="0" applyFont="1" applyFill="1" applyBorder="1" applyAlignment="1">
      <alignment horizontal="left"/>
    </xf>
    <xf numFmtId="0" fontId="6" fillId="0" borderId="0" xfId="0" applyFont="1" applyFill="1" applyBorder="1" applyAlignment="1" applyProtection="1">
      <alignment horizontal="right"/>
      <protection locked="0"/>
    </xf>
    <xf numFmtId="0" fontId="6" fillId="0" borderId="0" xfId="0" applyFont="1" applyFill="1" applyBorder="1" applyAlignment="1" applyProtection="1">
      <alignment horizontal="center"/>
      <protection locked="0"/>
    </xf>
    <xf numFmtId="0" fontId="6" fillId="0" borderId="0" xfId="0" applyFont="1" applyFill="1" applyBorder="1" applyProtection="1">
      <protection locked="0"/>
    </xf>
    <xf numFmtId="0" fontId="6" fillId="0" borderId="0" xfId="0" applyFont="1" applyFill="1" applyBorder="1" applyAlignment="1" applyProtection="1">
      <protection locked="0"/>
    </xf>
    <xf numFmtId="0" fontId="6" fillId="0" borderId="0" xfId="0" applyFont="1" applyFill="1" applyBorder="1" applyAlignment="1" applyProtection="1">
      <alignment horizontal="left"/>
      <protection locked="0"/>
    </xf>
    <xf numFmtId="0" fontId="6" fillId="0" borderId="0" xfId="0" applyFont="1" applyFill="1" applyBorder="1" applyAlignment="1">
      <alignment horizontal="right"/>
    </xf>
    <xf numFmtId="0" fontId="6" fillId="0" borderId="0" xfId="0" applyFont="1" applyFill="1" applyBorder="1" applyAlignment="1">
      <alignment horizontal="left"/>
    </xf>
    <xf numFmtId="0" fontId="6" fillId="0" borderId="0" xfId="0" applyFont="1" applyFill="1" applyBorder="1" applyAlignment="1"/>
    <xf numFmtId="0" fontId="16" fillId="0" borderId="0" xfId="0" applyFont="1" applyFill="1" applyBorder="1" applyAlignment="1">
      <alignment horizontal="right"/>
    </xf>
    <xf numFmtId="1" fontId="12" fillId="0" borderId="0" xfId="0" applyNumberFormat="1" applyFont="1" applyFill="1" applyBorder="1" applyAlignment="1">
      <alignment horizontal="left"/>
    </xf>
    <xf numFmtId="0" fontId="12" fillId="0" borderId="0" xfId="0" applyFont="1" applyFill="1" applyBorder="1" applyAlignment="1">
      <alignment horizontal="left"/>
    </xf>
    <xf numFmtId="0" fontId="10" fillId="0" borderId="0" xfId="0" applyFont="1" applyFill="1" applyBorder="1" applyAlignment="1">
      <alignment horizontal="left"/>
    </xf>
    <xf numFmtId="0" fontId="9" fillId="0" borderId="0" xfId="0" applyFont="1" applyFill="1" applyBorder="1" applyAlignment="1">
      <alignment horizontal="left"/>
    </xf>
    <xf numFmtId="0" fontId="9" fillId="0" borderId="0" xfId="0" applyFont="1" applyFill="1" applyBorder="1"/>
    <xf numFmtId="0" fontId="9" fillId="0" borderId="0" xfId="0" applyFont="1" applyFill="1" applyBorder="1" applyAlignment="1"/>
    <xf numFmtId="0" fontId="9" fillId="0" borderId="0" xfId="0" applyFont="1" applyFill="1" applyBorder="1" applyAlignment="1" applyProtection="1">
      <alignment horizontal="left"/>
      <protection locked="0"/>
    </xf>
    <xf numFmtId="0" fontId="9" fillId="0" borderId="0" xfId="0" applyFont="1" applyFill="1" applyBorder="1" applyProtection="1">
      <protection locked="0"/>
    </xf>
    <xf numFmtId="0" fontId="9" fillId="0" borderId="0" xfId="0" applyFont="1" applyFill="1" applyBorder="1" applyAlignment="1" applyProtection="1">
      <protection locked="0"/>
    </xf>
    <xf numFmtId="0" fontId="9" fillId="0" borderId="0" xfId="0" applyFont="1" applyFill="1" applyBorder="1" applyAlignment="1">
      <alignment horizontal="center"/>
    </xf>
    <xf numFmtId="0" fontId="9" fillId="0" borderId="0" xfId="0" applyFont="1" applyFill="1" applyBorder="1" applyAlignment="1" applyProtection="1">
      <alignment horizontal="center"/>
      <protection locked="0"/>
    </xf>
    <xf numFmtId="0" fontId="9" fillId="0" borderId="0" xfId="0" applyFont="1" applyFill="1" applyBorder="1" applyAlignment="1">
      <alignment horizontal="right"/>
    </xf>
    <xf numFmtId="1" fontId="9" fillId="0" borderId="0" xfId="0" applyNumberFormat="1" applyFont="1" applyFill="1" applyBorder="1" applyAlignment="1">
      <alignment horizontal="left"/>
    </xf>
    <xf numFmtId="0" fontId="9" fillId="0" borderId="0" xfId="0" applyFont="1" applyFill="1" applyBorder="1" applyAlignment="1" applyProtection="1">
      <alignment horizontal="right"/>
      <protection locked="0"/>
    </xf>
    <xf numFmtId="1" fontId="9" fillId="0" borderId="0" xfId="0" applyNumberFormat="1" applyFont="1" applyFill="1" applyBorder="1" applyAlignment="1" applyProtection="1">
      <alignment horizontal="left"/>
      <protection locked="0"/>
    </xf>
    <xf numFmtId="0" fontId="7" fillId="0" borderId="0" xfId="0" applyFont="1" applyFill="1" applyBorder="1" applyAlignment="1" applyProtection="1">
      <alignment horizontal="left"/>
      <protection locked="0"/>
    </xf>
    <xf numFmtId="2" fontId="9" fillId="0" borderId="0" xfId="0" applyNumberFormat="1" applyFont="1" applyFill="1" applyBorder="1" applyAlignment="1">
      <alignment horizontal="left"/>
    </xf>
    <xf numFmtId="2" fontId="9" fillId="0" borderId="0" xfId="0" applyNumberFormat="1" applyFont="1" applyFill="1" applyBorder="1" applyAlignment="1" applyProtection="1">
      <alignment horizontal="left"/>
      <protection locked="0"/>
    </xf>
    <xf numFmtId="165" fontId="9" fillId="0" borderId="0" xfId="0" applyNumberFormat="1" applyFont="1" applyFill="1" applyBorder="1" applyAlignment="1">
      <alignment horizontal="left"/>
    </xf>
    <xf numFmtId="165" fontId="9" fillId="0" borderId="0" xfId="0" applyNumberFormat="1" applyFont="1" applyFill="1" applyBorder="1" applyAlignment="1" applyProtection="1">
      <alignment horizontal="left"/>
      <protection locked="0"/>
    </xf>
    <xf numFmtId="0" fontId="7" fillId="0" borderId="0" xfId="0" applyFont="1" applyFill="1" applyBorder="1" applyAlignment="1">
      <alignment horizontal="right"/>
    </xf>
    <xf numFmtId="0" fontId="7" fillId="0" borderId="0" xfId="0" applyFont="1" applyFill="1" applyBorder="1" applyAlignment="1">
      <alignment horizontal="center"/>
    </xf>
    <xf numFmtId="3" fontId="7" fillId="0" borderId="0" xfId="0" applyNumberFormat="1" applyFont="1" applyFill="1" applyBorder="1" applyAlignment="1">
      <alignment horizontal="center" vertical="center"/>
    </xf>
    <xf numFmtId="165" fontId="12" fillId="0" borderId="0" xfId="0" applyNumberFormat="1" applyFont="1" applyFill="1" applyBorder="1" applyAlignment="1">
      <alignment horizontal="left"/>
    </xf>
    <xf numFmtId="0" fontId="7" fillId="0" borderId="0" xfId="0" applyFont="1" applyFill="1" applyBorder="1" applyAlignment="1" applyProtection="1">
      <alignment horizontal="right"/>
      <protection locked="0"/>
    </xf>
    <xf numFmtId="0" fontId="7" fillId="0" borderId="0" xfId="0" applyFont="1" applyFill="1" applyBorder="1" applyAlignment="1" applyProtection="1">
      <alignment horizontal="center"/>
      <protection locked="0"/>
    </xf>
    <xf numFmtId="3" fontId="7" fillId="0" borderId="0" xfId="0" applyNumberFormat="1" applyFont="1" applyFill="1" applyBorder="1" applyAlignment="1" applyProtection="1">
      <alignment horizontal="center" vertical="center"/>
      <protection locked="0"/>
    </xf>
    <xf numFmtId="165" fontId="12" fillId="0" borderId="0" xfId="0" applyNumberFormat="1" applyFont="1" applyFill="1" applyBorder="1" applyAlignment="1" applyProtection="1">
      <alignment horizontal="left"/>
      <protection locked="0"/>
    </xf>
    <xf numFmtId="0" fontId="7" fillId="0" borderId="0" xfId="0" applyFont="1" applyFill="1" applyBorder="1"/>
    <xf numFmtId="0" fontId="7" fillId="0" borderId="0" xfId="0" applyFont="1" applyFill="1" applyBorder="1" applyProtection="1">
      <protection locked="0"/>
    </xf>
    <xf numFmtId="0" fontId="6" fillId="0" borderId="0" xfId="0" applyFont="1" applyAlignment="1">
      <alignment horizontal="left"/>
    </xf>
    <xf numFmtId="0" fontId="7" fillId="3" borderId="0" xfId="0" applyFont="1" applyFill="1" applyBorder="1" applyProtection="1">
      <protection locked="0"/>
    </xf>
    <xf numFmtId="0" fontId="6" fillId="3" borderId="0" xfId="0" applyFont="1" applyFill="1" applyBorder="1" applyAlignment="1" applyProtection="1">
      <alignment horizontal="center"/>
      <protection locked="0"/>
    </xf>
    <xf numFmtId="0" fontId="6" fillId="3" borderId="0" xfId="0" applyFont="1" applyFill="1" applyBorder="1" applyAlignment="1" applyProtection="1">
      <alignment horizontal="left"/>
      <protection locked="0"/>
    </xf>
    <xf numFmtId="166" fontId="6" fillId="3" borderId="0" xfId="0" applyNumberFormat="1" applyFont="1" applyFill="1" applyBorder="1" applyAlignment="1" applyProtection="1">
      <alignment horizontal="center"/>
      <protection locked="0"/>
    </xf>
    <xf numFmtId="0" fontId="7" fillId="2" borderId="0" xfId="0" applyFont="1" applyFill="1" applyBorder="1" applyProtection="1"/>
    <xf numFmtId="0" fontId="6" fillId="0" borderId="0" xfId="0" applyFont="1" applyProtection="1"/>
    <xf numFmtId="0" fontId="7" fillId="3" borderId="0" xfId="0" applyFont="1" applyFill="1" applyBorder="1" applyProtection="1"/>
    <xf numFmtId="0" fontId="6" fillId="2" borderId="0" xfId="0" applyFont="1" applyFill="1" applyBorder="1" applyProtection="1"/>
    <xf numFmtId="0" fontId="6" fillId="2" borderId="0" xfId="0" applyFont="1" applyFill="1" applyBorder="1" applyAlignment="1" applyProtection="1">
      <alignment horizontal="center"/>
    </xf>
    <xf numFmtId="0" fontId="6" fillId="3" borderId="0" xfId="0" applyFont="1" applyFill="1" applyBorder="1" applyProtection="1"/>
    <xf numFmtId="0" fontId="6" fillId="3" borderId="0" xfId="0" applyFont="1" applyFill="1" applyBorder="1" applyAlignment="1" applyProtection="1">
      <alignment horizontal="center"/>
    </xf>
    <xf numFmtId="0" fontId="7" fillId="2" borderId="0" xfId="0" applyFont="1" applyFill="1" applyBorder="1" applyAlignment="1" applyProtection="1">
      <alignment horizontal="left"/>
    </xf>
    <xf numFmtId="0" fontId="7" fillId="3" borderId="0" xfId="0" applyFont="1" applyFill="1" applyBorder="1" applyAlignment="1" applyProtection="1">
      <alignment horizontal="left"/>
    </xf>
    <xf numFmtId="0" fontId="6" fillId="2" borderId="0" xfId="0" applyFont="1" applyFill="1" applyBorder="1" applyAlignment="1" applyProtection="1">
      <alignment horizontal="left"/>
    </xf>
    <xf numFmtId="0" fontId="6" fillId="3" borderId="0" xfId="0" applyFont="1" applyFill="1" applyBorder="1" applyAlignment="1" applyProtection="1">
      <alignment horizontal="left"/>
    </xf>
    <xf numFmtId="0" fontId="9" fillId="2" borderId="0" xfId="0" applyFont="1" applyFill="1" applyBorder="1" applyAlignment="1" applyProtection="1">
      <alignment horizontal="center"/>
    </xf>
    <xf numFmtId="1" fontId="9" fillId="2" borderId="0" xfId="0" applyNumberFormat="1" applyFont="1" applyFill="1" applyBorder="1" applyAlignment="1" applyProtection="1">
      <alignment horizontal="left"/>
    </xf>
    <xf numFmtId="0" fontId="9" fillId="2" borderId="0" xfId="0" applyFont="1" applyFill="1" applyBorder="1" applyAlignment="1" applyProtection="1">
      <alignment horizontal="left"/>
    </xf>
    <xf numFmtId="0" fontId="21" fillId="0" borderId="0" xfId="0" applyFont="1" applyProtection="1"/>
    <xf numFmtId="0" fontId="9" fillId="3" borderId="0" xfId="0" applyFont="1" applyFill="1" applyBorder="1" applyAlignment="1" applyProtection="1">
      <alignment horizontal="center"/>
    </xf>
    <xf numFmtId="1" fontId="9" fillId="3" borderId="0" xfId="0" applyNumberFormat="1" applyFont="1" applyFill="1" applyBorder="1" applyAlignment="1" applyProtection="1">
      <alignment horizontal="left"/>
    </xf>
    <xf numFmtId="0" fontId="9" fillId="3" borderId="0" xfId="0" applyFont="1" applyFill="1" applyBorder="1" applyAlignment="1" applyProtection="1">
      <alignment horizontal="left"/>
    </xf>
    <xf numFmtId="0" fontId="6" fillId="2" borderId="0" xfId="0" applyFont="1" applyFill="1" applyBorder="1" applyAlignment="1" applyProtection="1">
      <alignment horizontal="right"/>
    </xf>
    <xf numFmtId="1" fontId="6" fillId="2" borderId="0" xfId="0" applyNumberFormat="1" applyFont="1" applyFill="1" applyBorder="1" applyAlignment="1" applyProtection="1">
      <alignment horizontal="left"/>
    </xf>
    <xf numFmtId="0" fontId="6" fillId="3" borderId="0" xfId="0" applyFont="1" applyFill="1" applyBorder="1" applyAlignment="1" applyProtection="1">
      <alignment horizontal="right"/>
    </xf>
    <xf numFmtId="1" fontId="6" fillId="3" borderId="0" xfId="0" applyNumberFormat="1" applyFont="1" applyFill="1" applyBorder="1" applyAlignment="1" applyProtection="1">
      <alignment horizontal="left"/>
    </xf>
    <xf numFmtId="0" fontId="6" fillId="2" borderId="0" xfId="0" applyFont="1" applyFill="1" applyProtection="1"/>
    <xf numFmtId="0" fontId="6" fillId="3" borderId="0" xfId="0" applyFont="1" applyFill="1" applyProtection="1"/>
    <xf numFmtId="0" fontId="5" fillId="2" borderId="0" xfId="0" applyFont="1" applyFill="1" applyBorder="1" applyProtection="1"/>
    <xf numFmtId="0" fontId="5" fillId="2" borderId="0" xfId="0" applyFont="1" applyFill="1" applyBorder="1" applyAlignment="1" applyProtection="1">
      <alignment horizontal="center"/>
    </xf>
    <xf numFmtId="0" fontId="5" fillId="3" borderId="0" xfId="0" applyFont="1" applyFill="1" applyBorder="1" applyProtection="1"/>
    <xf numFmtId="0" fontId="5" fillId="3" borderId="0" xfId="0" applyFont="1" applyFill="1" applyBorder="1" applyAlignment="1" applyProtection="1">
      <alignment horizontal="center"/>
    </xf>
    <xf numFmtId="0" fontId="23" fillId="2" borderId="0" xfId="0" applyFont="1" applyFill="1" applyBorder="1" applyAlignment="1" applyProtection="1">
      <alignment horizontal="right"/>
    </xf>
    <xf numFmtId="0" fontId="23" fillId="2" borderId="0" xfId="0" applyFont="1" applyFill="1" applyBorder="1" applyAlignment="1" applyProtection="1">
      <alignment horizontal="center"/>
    </xf>
    <xf numFmtId="0" fontId="23" fillId="3" borderId="0" xfId="0" applyFont="1" applyFill="1" applyBorder="1" applyAlignment="1" applyProtection="1">
      <alignment horizontal="right"/>
    </xf>
    <xf numFmtId="0" fontId="23" fillId="3" borderId="0" xfId="0" applyFont="1" applyFill="1" applyBorder="1" applyAlignment="1" applyProtection="1">
      <alignment horizontal="center"/>
    </xf>
    <xf numFmtId="0" fontId="23" fillId="2" borderId="0" xfId="0" applyFont="1" applyFill="1" applyBorder="1" applyProtection="1"/>
    <xf numFmtId="0" fontId="23" fillId="3" borderId="0" xfId="0" applyFont="1" applyFill="1" applyBorder="1" applyProtection="1"/>
    <xf numFmtId="0" fontId="21" fillId="2" borderId="0" xfId="0" applyFont="1" applyFill="1" applyBorder="1" applyAlignment="1" applyProtection="1">
      <alignment horizontal="right"/>
    </xf>
    <xf numFmtId="0" fontId="21" fillId="2" borderId="0" xfId="0" applyFont="1" applyFill="1" applyBorder="1" applyAlignment="1" applyProtection="1">
      <alignment horizontal="center"/>
    </xf>
    <xf numFmtId="1" fontId="21" fillId="2" borderId="0" xfId="0" applyNumberFormat="1" applyFont="1" applyFill="1" applyBorder="1" applyAlignment="1" applyProtection="1">
      <alignment horizontal="left"/>
    </xf>
    <xf numFmtId="0" fontId="21" fillId="2" borderId="0" xfId="0" applyFont="1" applyFill="1" applyBorder="1" applyAlignment="1" applyProtection="1">
      <alignment horizontal="left"/>
    </xf>
    <xf numFmtId="0" fontId="20" fillId="0" borderId="0" xfId="0" applyFont="1" applyProtection="1"/>
    <xf numFmtId="0" fontId="21" fillId="3" borderId="0" xfId="0" applyFont="1" applyFill="1" applyBorder="1" applyAlignment="1" applyProtection="1">
      <alignment horizontal="right"/>
    </xf>
    <xf numFmtId="0" fontId="21" fillId="3" borderId="0" xfId="0" applyFont="1" applyFill="1" applyBorder="1" applyAlignment="1" applyProtection="1">
      <alignment horizontal="center"/>
    </xf>
    <xf numFmtId="1" fontId="21" fillId="3" borderId="0" xfId="0" applyNumberFormat="1" applyFont="1" applyFill="1" applyBorder="1" applyAlignment="1" applyProtection="1">
      <alignment horizontal="left"/>
    </xf>
    <xf numFmtId="0" fontId="21" fillId="3" borderId="0" xfId="0" applyFont="1" applyFill="1" applyBorder="1" applyAlignment="1" applyProtection="1">
      <alignment horizontal="left"/>
    </xf>
    <xf numFmtId="0" fontId="20" fillId="0" borderId="0" xfId="0" applyFont="1" applyFill="1" applyProtection="1"/>
    <xf numFmtId="0" fontId="6" fillId="0" borderId="0" xfId="0" applyFont="1" applyFill="1" applyProtection="1"/>
    <xf numFmtId="0" fontId="6" fillId="0" borderId="0" xfId="0" applyFont="1" applyFill="1" applyBorder="1" applyAlignment="1" applyProtection="1">
      <alignment horizontal="right"/>
    </xf>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1" fontId="7" fillId="0" borderId="0" xfId="0" applyNumberFormat="1" applyFont="1" applyFill="1" applyBorder="1" applyAlignment="1" applyProtection="1">
      <alignment horizontal="left"/>
    </xf>
    <xf numFmtId="0" fontId="7" fillId="0" borderId="0" xfId="0" applyFont="1" applyFill="1" applyBorder="1" applyAlignment="1" applyProtection="1">
      <alignment horizontal="left"/>
    </xf>
    <xf numFmtId="0" fontId="6" fillId="0" borderId="0" xfId="0" applyFont="1" applyFill="1" applyBorder="1" applyProtection="1"/>
    <xf numFmtId="0" fontId="6" fillId="0" borderId="0" xfId="0" applyFont="1" applyFill="1" applyBorder="1" applyAlignment="1" applyProtection="1"/>
    <xf numFmtId="0" fontId="27" fillId="0" borderId="0" xfId="0" applyFont="1" applyProtection="1"/>
    <xf numFmtId="1" fontId="6" fillId="3" borderId="0" xfId="0" applyNumberFormat="1" applyFont="1" applyFill="1" applyBorder="1" applyAlignment="1" applyProtection="1">
      <alignment horizontal="left"/>
      <protection locked="0"/>
    </xf>
    <xf numFmtId="0" fontId="1" fillId="0" borderId="0" xfId="0" applyFont="1" applyAlignment="1">
      <alignment horizontal="center" vertical="top" wrapText="1"/>
    </xf>
    <xf numFmtId="0" fontId="0" fillId="0" borderId="0" xfId="0" applyAlignment="1">
      <alignment horizontal="center"/>
    </xf>
    <xf numFmtId="0" fontId="1" fillId="0" borderId="1" xfId="0" applyFont="1" applyBorder="1" applyAlignment="1">
      <alignment horizontal="center" vertical="top" wrapText="1"/>
    </xf>
    <xf numFmtId="0" fontId="0" fillId="0" borderId="1" xfId="0" applyBorder="1" applyAlignment="1">
      <alignment horizontal="center"/>
    </xf>
    <xf numFmtId="0" fontId="7" fillId="0" borderId="0" xfId="0" applyFont="1" applyFill="1" applyBorder="1" applyAlignment="1">
      <alignment horizontal="center"/>
    </xf>
    <xf numFmtId="0" fontId="11" fillId="0" borderId="0" xfId="0" applyFont="1" applyFill="1" applyBorder="1" applyAlignment="1"/>
    <xf numFmtId="0" fontId="7" fillId="0" borderId="0" xfId="0" applyFont="1" applyFill="1" applyBorder="1" applyAlignment="1" applyProtection="1">
      <alignment horizontal="center"/>
      <protection locked="0"/>
    </xf>
    <xf numFmtId="0" fontId="11" fillId="0" borderId="0" xfId="0" applyFont="1" applyFill="1" applyBorder="1" applyAlignment="1" applyProtection="1">
      <protection locked="0"/>
    </xf>
    <xf numFmtId="0" fontId="10" fillId="0" borderId="0" xfId="0" applyFont="1" applyFill="1" applyBorder="1" applyAlignment="1" applyProtection="1">
      <alignment horizontal="left"/>
      <protection locked="0"/>
    </xf>
    <xf numFmtId="0" fontId="6" fillId="0" borderId="0" xfId="0" applyFont="1" applyFill="1" applyBorder="1" applyAlignment="1">
      <alignment horizontal="left"/>
    </xf>
    <xf numFmtId="0" fontId="5" fillId="3" borderId="0" xfId="0" applyFont="1" applyFill="1" applyBorder="1" applyAlignment="1" applyProtection="1">
      <alignment vertical="top" wrapText="1"/>
    </xf>
    <xf numFmtId="0" fontId="5" fillId="2" borderId="0" xfId="0" applyFont="1" applyFill="1" applyBorder="1" applyAlignment="1" applyProtection="1">
      <alignment vertical="top" wrapText="1"/>
    </xf>
    <xf numFmtId="0" fontId="6" fillId="2" borderId="0" xfId="0" applyFont="1" applyFill="1" applyBorder="1" applyAlignment="1" applyProtection="1">
      <alignment wrapText="1"/>
    </xf>
    <xf numFmtId="0" fontId="6" fillId="3" borderId="0" xfId="0" applyFont="1" applyFill="1" applyBorder="1" applyAlignment="1" applyProtection="1">
      <alignment wrapText="1"/>
    </xf>
    <xf numFmtId="166" fontId="6" fillId="2" borderId="0" xfId="0" applyNumberFormat="1" applyFont="1" applyFill="1" applyBorder="1" applyAlignment="1" applyProtection="1">
      <alignment horizontal="center"/>
    </xf>
    <xf numFmtId="0" fontId="19" fillId="2" borderId="0" xfId="0" applyFont="1" applyFill="1" applyBorder="1" applyAlignment="1" applyProtection="1">
      <alignment horizontal="left"/>
    </xf>
    <xf numFmtId="0" fontId="19" fillId="3" borderId="0" xfId="0" applyFont="1" applyFill="1" applyBorder="1" applyAlignment="1" applyProtection="1">
      <alignment horizontal="left"/>
    </xf>
    <xf numFmtId="0" fontId="9" fillId="2" borderId="0" xfId="0" applyFont="1" applyFill="1" applyBorder="1" applyProtection="1"/>
    <xf numFmtId="0" fontId="9" fillId="3" borderId="0" xfId="0" applyFont="1" applyFill="1" applyBorder="1" applyProtection="1"/>
    <xf numFmtId="0" fontId="9" fillId="2" borderId="0" xfId="0" applyFont="1" applyFill="1" applyBorder="1" applyAlignment="1" applyProtection="1">
      <alignment horizontal="left"/>
    </xf>
    <xf numFmtId="0" fontId="9" fillId="3" borderId="0" xfId="0" applyFont="1" applyFill="1" applyBorder="1" applyAlignment="1" applyProtection="1">
      <alignment horizontal="left"/>
    </xf>
    <xf numFmtId="0" fontId="9" fillId="2" borderId="0" xfId="0" applyFont="1" applyFill="1" applyBorder="1" applyAlignment="1" applyProtection="1">
      <alignment horizontal="right"/>
    </xf>
    <xf numFmtId="0" fontId="9" fillId="3" borderId="0" xfId="0" applyFont="1" applyFill="1" applyBorder="1" applyAlignment="1" applyProtection="1">
      <alignment horizontal="right"/>
    </xf>
    <xf numFmtId="2" fontId="9" fillId="2" borderId="0" xfId="0" applyNumberFormat="1" applyFont="1" applyFill="1" applyBorder="1" applyAlignment="1" applyProtection="1">
      <alignment horizontal="left"/>
    </xf>
    <xf numFmtId="0" fontId="9" fillId="2" borderId="0" xfId="0" applyFont="1" applyFill="1" applyBorder="1" applyAlignment="1" applyProtection="1"/>
    <xf numFmtId="0" fontId="9" fillId="3" borderId="0" xfId="0" applyFont="1" applyFill="1" applyBorder="1" applyAlignment="1" applyProtection="1"/>
    <xf numFmtId="164" fontId="9" fillId="2" borderId="0" xfId="0" applyNumberFormat="1" applyFont="1" applyFill="1" applyBorder="1" applyAlignment="1" applyProtection="1">
      <alignment horizontal="left"/>
    </xf>
    <xf numFmtId="0" fontId="9" fillId="2" borderId="0" xfId="0" applyFont="1" applyFill="1" applyBorder="1" applyAlignment="1" applyProtection="1">
      <alignment horizontal="left" wrapText="1"/>
    </xf>
    <xf numFmtId="165" fontId="9" fillId="2" borderId="0" xfId="0" applyNumberFormat="1" applyFont="1" applyFill="1" applyBorder="1" applyAlignment="1" applyProtection="1">
      <alignment horizontal="left"/>
    </xf>
    <xf numFmtId="0" fontId="9" fillId="3" borderId="0" xfId="0" applyFont="1" applyFill="1" applyBorder="1" applyAlignment="1" applyProtection="1">
      <alignment horizontal="left" wrapText="1"/>
    </xf>
    <xf numFmtId="0" fontId="6" fillId="0" borderId="0" xfId="0" applyFont="1" applyAlignment="1" applyProtection="1">
      <alignment horizontal="center"/>
    </xf>
    <xf numFmtId="0" fontId="9" fillId="3" borderId="0" xfId="0" applyFont="1" applyFill="1" applyBorder="1" applyAlignment="1" applyProtection="1">
      <alignment horizontal="left"/>
      <protection locked="0"/>
    </xf>
    <xf numFmtId="2" fontId="9" fillId="3" borderId="0" xfId="0" applyNumberFormat="1" applyFont="1" applyFill="1" applyBorder="1" applyAlignment="1" applyProtection="1">
      <alignment horizontal="left"/>
      <protection locked="0"/>
    </xf>
    <xf numFmtId="1" fontId="9" fillId="3" borderId="0" xfId="0" applyNumberFormat="1" applyFont="1" applyFill="1" applyBorder="1" applyAlignment="1" applyProtection="1">
      <alignment horizontal="left"/>
      <protection locked="0"/>
    </xf>
    <xf numFmtId="164" fontId="9" fillId="3" borderId="0" xfId="0" applyNumberFormat="1" applyFont="1" applyFill="1" applyBorder="1" applyAlignment="1" applyProtection="1">
      <alignment horizontal="left"/>
      <protection locked="0"/>
    </xf>
    <xf numFmtId="165" fontId="9" fillId="3" borderId="0" xfId="0" applyNumberFormat="1" applyFont="1" applyFill="1" applyBorder="1" applyAlignment="1" applyProtection="1">
      <alignment horizontal="left"/>
      <protection locked="0"/>
    </xf>
    <xf numFmtId="0" fontId="9" fillId="3" borderId="0" xfId="0" applyFont="1" applyFill="1" applyBorder="1" applyAlignment="1" applyProtection="1">
      <protection locked="0"/>
    </xf>
    <xf numFmtId="0" fontId="6" fillId="0" borderId="0" xfId="0" applyFont="1" applyProtection="1">
      <protection locked="0"/>
    </xf>
    <xf numFmtId="0" fontId="6" fillId="2" borderId="0"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1" fontId="7" fillId="2" borderId="0" xfId="0" applyNumberFormat="1" applyFont="1" applyFill="1" applyBorder="1" applyAlignment="1" applyProtection="1">
      <alignment horizontal="left"/>
    </xf>
    <xf numFmtId="1" fontId="7" fillId="3" borderId="0" xfId="0" applyNumberFormat="1" applyFont="1" applyFill="1" applyBorder="1" applyAlignment="1" applyProtection="1">
      <alignment horizontal="left"/>
    </xf>
    <xf numFmtId="0" fontId="6" fillId="2" borderId="0" xfId="0" applyFont="1" applyFill="1" applyBorder="1" applyAlignment="1" applyProtection="1">
      <alignment horizontal="left" wrapText="1"/>
    </xf>
    <xf numFmtId="0" fontId="6" fillId="3" borderId="0" xfId="0" applyFont="1" applyFill="1" applyBorder="1" applyAlignment="1" applyProtection="1">
      <alignment horizontal="left" wrapText="1"/>
    </xf>
    <xf numFmtId="0" fontId="6" fillId="2" borderId="0" xfId="0" applyFont="1" applyFill="1" applyBorder="1" applyAlignment="1" applyProtection="1">
      <alignment vertical="top" wrapText="1"/>
    </xf>
    <xf numFmtId="0" fontId="6" fillId="3" borderId="0" xfId="0" applyFont="1" applyFill="1" applyBorder="1" applyAlignment="1" applyProtection="1">
      <alignment vertical="top" wrapText="1"/>
    </xf>
    <xf numFmtId="0" fontId="6" fillId="2" borderId="0" xfId="0" applyFont="1" applyFill="1" applyBorder="1" applyAlignment="1" applyProtection="1">
      <alignment vertical="top" wrapText="1"/>
    </xf>
    <xf numFmtId="0" fontId="6" fillId="3" borderId="0" xfId="0" applyFont="1" applyFill="1" applyBorder="1" applyAlignment="1" applyProtection="1">
      <alignment vertical="top" wrapText="1"/>
    </xf>
    <xf numFmtId="0" fontId="6" fillId="3" borderId="0" xfId="0" applyFont="1" applyFill="1" applyBorder="1" applyAlignment="1" applyProtection="1">
      <alignment horizontal="left" vertical="top" wrapText="1"/>
    </xf>
    <xf numFmtId="0" fontId="6" fillId="0" borderId="0" xfId="0" applyFont="1" applyAlignment="1" applyProtection="1">
      <alignment horizontal="left"/>
    </xf>
    <xf numFmtId="3" fontId="6" fillId="2" borderId="0" xfId="0" applyNumberFormat="1" applyFont="1" applyFill="1" applyBorder="1" applyAlignment="1" applyProtection="1">
      <alignment horizontal="center"/>
    </xf>
    <xf numFmtId="0" fontId="24" fillId="2" borderId="0" xfId="0" applyFont="1" applyFill="1" applyBorder="1" applyProtection="1"/>
    <xf numFmtId="0" fontId="24" fillId="3" borderId="0" xfId="0" applyFont="1" applyFill="1" applyBorder="1" applyProtection="1"/>
    <xf numFmtId="0" fontId="21" fillId="0" borderId="0" xfId="0" applyFont="1" applyFill="1" applyProtection="1"/>
    <xf numFmtId="0" fontId="21" fillId="0" borderId="0" xfId="0" applyFont="1" applyFill="1" applyBorder="1" applyAlignment="1" applyProtection="1">
      <alignment horizontal="center"/>
    </xf>
    <xf numFmtId="1" fontId="21" fillId="0" borderId="0" xfId="0" applyNumberFormat="1" applyFont="1" applyFill="1" applyBorder="1" applyAlignment="1" applyProtection="1">
      <alignment horizontal="left"/>
    </xf>
    <xf numFmtId="0" fontId="21" fillId="0" borderId="0" xfId="0" applyFont="1" applyFill="1" applyBorder="1" applyAlignment="1" applyProtection="1">
      <alignment horizontal="left"/>
    </xf>
    <xf numFmtId="0" fontId="21" fillId="0" borderId="0" xfId="0" applyFont="1" applyFill="1" applyBorder="1" applyProtection="1"/>
    <xf numFmtId="0" fontId="21" fillId="0" borderId="0" xfId="0" applyFont="1" applyFill="1" applyBorder="1" applyAlignment="1" applyProtection="1">
      <alignment horizontal="right"/>
    </xf>
    <xf numFmtId="0" fontId="20" fillId="0" borderId="0" xfId="0" applyFont="1" applyFill="1" applyBorder="1" applyAlignment="1" applyProtection="1">
      <alignment horizontal="center"/>
    </xf>
    <xf numFmtId="0" fontId="20" fillId="0" borderId="0" xfId="0" applyFont="1" applyFill="1" applyBorder="1" applyAlignment="1" applyProtection="1">
      <alignment horizontal="left"/>
    </xf>
    <xf numFmtId="1" fontId="20" fillId="0" borderId="0" xfId="0" applyNumberFormat="1" applyFont="1" applyFill="1" applyBorder="1" applyAlignment="1" applyProtection="1">
      <alignment horizontal="left"/>
    </xf>
    <xf numFmtId="0" fontId="20" fillId="0" borderId="0" xfId="0" applyFont="1" applyFill="1" applyBorder="1" applyProtection="1"/>
    <xf numFmtId="0" fontId="22" fillId="0" borderId="0" xfId="0" applyFont="1" applyFill="1" applyBorder="1" applyAlignment="1" applyProtection="1">
      <alignment horizontal="left"/>
    </xf>
    <xf numFmtId="0" fontId="20" fillId="0" borderId="0" xfId="0" applyFont="1" applyFill="1" applyBorder="1" applyAlignment="1" applyProtection="1">
      <alignment horizontal="right"/>
    </xf>
    <xf numFmtId="0" fontId="20" fillId="0" borderId="0" xfId="0" applyFont="1" applyFill="1" applyBorder="1" applyAlignment="1" applyProtection="1"/>
    <xf numFmtId="3" fontId="6" fillId="3" borderId="0" xfId="0" applyNumberFormat="1" applyFont="1" applyFill="1" applyBorder="1" applyAlignment="1" applyProtection="1">
      <alignment horizontal="center"/>
      <protection locked="0"/>
    </xf>
    <xf numFmtId="165" fontId="6" fillId="3" borderId="0" xfId="0" applyNumberFormat="1" applyFont="1" applyFill="1" applyBorder="1" applyAlignment="1" applyProtection="1">
      <alignment horizontal="center"/>
      <protection locked="0"/>
    </xf>
    <xf numFmtId="2" fontId="6" fillId="3" borderId="0" xfId="0" applyNumberFormat="1" applyFont="1" applyFill="1" applyBorder="1" applyAlignment="1" applyProtection="1">
      <alignment horizontal="center"/>
      <protection locked="0"/>
    </xf>
    <xf numFmtId="0" fontId="23" fillId="0" borderId="0" xfId="0" applyFont="1" applyFill="1" applyBorder="1" applyProtection="1"/>
    <xf numFmtId="0" fontId="23" fillId="0" borderId="0" xfId="0" applyFont="1" applyFill="1" applyBorder="1" applyAlignment="1" applyProtection="1">
      <alignment horizontal="center"/>
    </xf>
    <xf numFmtId="0" fontId="23" fillId="0" borderId="0" xfId="0" applyFont="1" applyFill="1" applyBorder="1" applyAlignment="1" applyProtection="1">
      <alignment horizontal="right"/>
    </xf>
  </cellXfs>
  <cellStyles count="1">
    <cellStyle name="Normal" xfId="0" builtinId="0"/>
  </cellStyles>
  <dxfs count="0"/>
  <tableStyles count="0" defaultTableStyle="TableStyleMedium9" defaultPivotStyle="PivotStyleLight16"/>
  <colors>
    <mruColors>
      <color rgb="FFFFD13F"/>
      <color rgb="FFFF9933"/>
      <color rgb="FFFFCC00"/>
      <color rgb="FFFFC000"/>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23812</xdr:colOff>
      <xdr:row>40</xdr:row>
      <xdr:rowOff>66675</xdr:rowOff>
    </xdr:from>
    <xdr:ext cx="914400" cy="321114"/>
    <mc:AlternateContent xmlns:mc="http://schemas.openxmlformats.org/markup-compatibility/2006" xmlns:a14="http://schemas.microsoft.com/office/drawing/2010/main">
      <mc:Choice Requires="a14">
        <xdr:sp macro="" textlink="">
          <xdr:nvSpPr>
            <xdr:cNvPr id="8" name="TextBox 7"/>
            <xdr:cNvSpPr txBox="1"/>
          </xdr:nvSpPr>
          <xdr:spPr>
            <a:xfrm>
              <a:off x="633412" y="9020175"/>
              <a:ext cx="914400" cy="32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8" name="TextBox 7"/>
            <xdr:cNvSpPr txBox="1"/>
          </xdr:nvSpPr>
          <xdr:spPr>
            <a:xfrm>
              <a:off x="633412" y="9020175"/>
              <a:ext cx="914400" cy="321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a:rPr>
                <a:t>(</a:t>
              </a:r>
              <a:r>
                <a:rPr lang="en-US" sz="1100" b="0" i="0">
                  <a:latin typeface="Cambria Math"/>
                </a:rPr>
                <a:t>                      )/ </a:t>
              </a:r>
              <a:endParaRPr lang="en-US" sz="1100"/>
            </a:p>
          </xdr:txBody>
        </xdr:sp>
      </mc:Fallback>
    </mc:AlternateContent>
    <xdr:clientData/>
  </xdr:oneCellAnchor>
  <xdr:oneCellAnchor>
    <xdr:from>
      <xdr:col>2</xdr:col>
      <xdr:colOff>842962</xdr:colOff>
      <xdr:row>40</xdr:row>
      <xdr:rowOff>66675</xdr:rowOff>
    </xdr:from>
    <xdr:ext cx="914400" cy="321050"/>
    <mc:AlternateContent xmlns:mc="http://schemas.openxmlformats.org/markup-compatibility/2006" xmlns:a14="http://schemas.microsoft.com/office/drawing/2010/main">
      <mc:Choice Requires="a14">
        <xdr:sp macro="" textlink="">
          <xdr:nvSpPr>
            <xdr:cNvPr id="9" name="TextBox 8"/>
            <xdr:cNvSpPr txBox="1"/>
          </xdr:nvSpPr>
          <xdr:spPr>
            <a:xfrm>
              <a:off x="1585912" y="9020175"/>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14:m>
                <m:oMathPara xmlns:m="http://schemas.openxmlformats.org/officeDocument/2006/math">
                  <m:oMathParaPr>
                    <m:jc m:val="centerGroup"/>
                  </m:oMathParaPr>
                  <m:oMath xmlns:m="http://schemas.openxmlformats.org/officeDocument/2006/math">
                    <m:f>
                      <m:fPr>
                        <m:ctrlPr>
                          <a:rPr lang="en-US" sz="1100" i="1">
                            <a:latin typeface="Cambria Math"/>
                          </a:rPr>
                        </m:ctrlPr>
                      </m:fPr>
                      <m:num>
                        <m:r>
                          <a:rPr lang="en-US" sz="1100" b="0" i="1">
                            <a:latin typeface="Cambria Math"/>
                          </a:rPr>
                          <m:t>                     </m:t>
                        </m:r>
                      </m:num>
                      <m:den>
                        <m:r>
                          <a:rPr lang="en-US" sz="1100" b="0" i="1">
                            <a:latin typeface="Cambria Math"/>
                          </a:rPr>
                          <m:t> </m:t>
                        </m:r>
                      </m:den>
                    </m:f>
                  </m:oMath>
                </m:oMathPara>
              </a14:m>
              <a:endParaRPr lang="en-US" sz="1100"/>
            </a:p>
          </xdr:txBody>
        </xdr:sp>
      </mc:Choice>
      <mc:Fallback xmlns="">
        <xdr:sp macro="" textlink="">
          <xdr:nvSpPr>
            <xdr:cNvPr id="9" name="TextBox 8"/>
            <xdr:cNvSpPr txBox="1"/>
          </xdr:nvSpPr>
          <xdr:spPr>
            <a:xfrm>
              <a:off x="1585912" y="9020175"/>
              <a:ext cx="914400" cy="3210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pPr/>
              <a:r>
                <a:rPr lang="en-US" sz="1100" i="0">
                  <a:latin typeface="Cambria Math"/>
                </a:rPr>
                <a:t>(</a:t>
              </a:r>
              <a:r>
                <a:rPr lang="en-US" sz="1100" b="0" i="0">
                  <a:latin typeface="Cambria Math"/>
                </a:rPr>
                <a:t>                     )/ </a:t>
              </a:r>
              <a:endParaRPr lang="en-US"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topLeftCell="A37" workbookViewId="0">
      <selection activeCell="C20" sqref="C20"/>
    </sheetView>
  </sheetViews>
  <sheetFormatPr defaultColWidth="9.140625" defaultRowHeight="15" x14ac:dyDescent="0.2"/>
  <cols>
    <col min="1" max="1" width="9.140625" style="2"/>
    <col min="2" max="2" width="2" style="4" bestFit="1" customWidth="1"/>
    <col min="3" max="3" width="35" style="3" customWidth="1"/>
    <col min="4" max="4" width="9.140625" style="1"/>
    <col min="5" max="5" width="9.140625" style="2"/>
    <col min="6" max="6" width="2" style="4" bestFit="1" customWidth="1"/>
    <col min="7" max="7" width="26.42578125" style="3" customWidth="1"/>
    <col min="8" max="16384" width="9.140625" style="1"/>
  </cols>
  <sheetData>
    <row r="1" spans="1:11" x14ac:dyDescent="0.25">
      <c r="A1" s="132" t="s">
        <v>151</v>
      </c>
      <c r="B1" s="133"/>
      <c r="C1" s="133"/>
      <c r="D1" s="133"/>
      <c r="E1" s="133"/>
      <c r="F1" s="133"/>
      <c r="G1" s="133"/>
    </row>
    <row r="2" spans="1:11" ht="15.75" customHeight="1" thickBot="1" x14ac:dyDescent="0.3">
      <c r="A2" s="134" t="s">
        <v>0</v>
      </c>
      <c r="B2" s="135"/>
      <c r="C2" s="135"/>
      <c r="D2" s="135"/>
      <c r="E2" s="135"/>
      <c r="F2" s="135"/>
      <c r="G2" s="135"/>
    </row>
    <row r="3" spans="1:11" ht="25.5" x14ac:dyDescent="0.2">
      <c r="A3" s="2" t="s">
        <v>93</v>
      </c>
      <c r="B3" s="2" t="s">
        <v>1</v>
      </c>
      <c r="C3" s="3" t="s">
        <v>110</v>
      </c>
      <c r="E3" s="11" t="s">
        <v>20</v>
      </c>
      <c r="F3" s="2"/>
      <c r="I3" s="9"/>
    </row>
    <row r="4" spans="1:11" ht="14.25" x14ac:dyDescent="0.2">
      <c r="A4" s="2" t="s">
        <v>139</v>
      </c>
      <c r="B4" s="2" t="s">
        <v>1</v>
      </c>
      <c r="C4" s="3" t="s">
        <v>186</v>
      </c>
      <c r="E4" s="2" t="s">
        <v>130</v>
      </c>
      <c r="F4" s="2" t="s">
        <v>1</v>
      </c>
      <c r="G4" s="3" t="s">
        <v>132</v>
      </c>
      <c r="I4" s="9"/>
    </row>
    <row r="5" spans="1:11" ht="14.25" x14ac:dyDescent="0.2">
      <c r="A5" s="2" t="s">
        <v>140</v>
      </c>
      <c r="B5" s="2" t="s">
        <v>1</v>
      </c>
      <c r="C5" s="3" t="s">
        <v>187</v>
      </c>
      <c r="E5" s="2" t="s">
        <v>15</v>
      </c>
      <c r="F5" s="2" t="s">
        <v>1</v>
      </c>
      <c r="G5" s="3" t="s">
        <v>22</v>
      </c>
      <c r="I5" s="9"/>
    </row>
    <row r="6" spans="1:11" x14ac:dyDescent="0.2">
      <c r="A6" s="2" t="s">
        <v>36</v>
      </c>
      <c r="B6" s="2" t="s">
        <v>1</v>
      </c>
      <c r="C6" s="3" t="s">
        <v>111</v>
      </c>
      <c r="E6" s="2" t="s">
        <v>179</v>
      </c>
      <c r="F6" s="4" t="s">
        <v>1</v>
      </c>
      <c r="G6" s="3" t="s">
        <v>180</v>
      </c>
      <c r="I6" s="9"/>
    </row>
    <row r="7" spans="1:11" ht="25.5" x14ac:dyDescent="0.2">
      <c r="A7" s="2" t="s">
        <v>94</v>
      </c>
      <c r="B7" s="2" t="s">
        <v>1</v>
      </c>
      <c r="C7" s="3" t="s">
        <v>161</v>
      </c>
      <c r="E7" s="2" t="s">
        <v>131</v>
      </c>
      <c r="F7" s="2" t="s">
        <v>1</v>
      </c>
      <c r="G7" s="3" t="s">
        <v>133</v>
      </c>
      <c r="I7" s="9"/>
    </row>
    <row r="8" spans="1:11" ht="25.5" x14ac:dyDescent="0.2">
      <c r="A8" s="2" t="s">
        <v>141</v>
      </c>
      <c r="B8" s="2" t="s">
        <v>1</v>
      </c>
      <c r="C8" s="3" t="s">
        <v>162</v>
      </c>
      <c r="E8" s="2" t="s">
        <v>2</v>
      </c>
      <c r="F8" s="2" t="s">
        <v>1</v>
      </c>
      <c r="G8" s="3" t="s">
        <v>134</v>
      </c>
      <c r="I8" s="9"/>
    </row>
    <row r="9" spans="1:11" ht="25.5" x14ac:dyDescent="0.2">
      <c r="A9" s="2" t="s">
        <v>142</v>
      </c>
      <c r="B9" s="2" t="s">
        <v>1</v>
      </c>
      <c r="C9" s="3" t="s">
        <v>163</v>
      </c>
      <c r="E9" s="15" t="s">
        <v>181</v>
      </c>
      <c r="F9" s="16" t="s">
        <v>1</v>
      </c>
      <c r="G9" s="17" t="s">
        <v>182</v>
      </c>
      <c r="I9" s="9"/>
    </row>
    <row r="10" spans="1:11" ht="12.75" x14ac:dyDescent="0.2">
      <c r="A10" s="2" t="s">
        <v>95</v>
      </c>
      <c r="B10" s="2" t="s">
        <v>1</v>
      </c>
      <c r="C10" s="3" t="s">
        <v>112</v>
      </c>
      <c r="E10" s="2" t="s">
        <v>102</v>
      </c>
      <c r="F10" s="2" t="s">
        <v>1</v>
      </c>
      <c r="G10" s="3" t="s">
        <v>135</v>
      </c>
      <c r="I10" s="9"/>
    </row>
    <row r="11" spans="1:11" ht="25.5" x14ac:dyDescent="0.2">
      <c r="A11" s="2" t="s">
        <v>15</v>
      </c>
      <c r="B11" s="2" t="s">
        <v>1</v>
      </c>
      <c r="C11" s="3" t="s">
        <v>113</v>
      </c>
      <c r="E11" s="2" t="s">
        <v>13</v>
      </c>
      <c r="F11" s="2" t="s">
        <v>1</v>
      </c>
      <c r="G11" s="3" t="s">
        <v>188</v>
      </c>
      <c r="I11" s="9"/>
    </row>
    <row r="12" spans="1:11" ht="12.75" x14ac:dyDescent="0.2">
      <c r="A12" s="2" t="s">
        <v>164</v>
      </c>
      <c r="B12" s="2" t="s">
        <v>1</v>
      </c>
      <c r="C12" s="3" t="s">
        <v>165</v>
      </c>
      <c r="E12" s="2" t="s">
        <v>17</v>
      </c>
      <c r="F12" s="2" t="s">
        <v>1</v>
      </c>
      <c r="G12" s="3" t="s">
        <v>21</v>
      </c>
      <c r="I12" s="9"/>
    </row>
    <row r="13" spans="1:11" ht="12.75" x14ac:dyDescent="0.2">
      <c r="A13" s="1"/>
      <c r="B13" s="1"/>
      <c r="C13" s="1" t="s">
        <v>159</v>
      </c>
      <c r="E13" s="2" t="s">
        <v>105</v>
      </c>
      <c r="F13" s="2" t="s">
        <v>1</v>
      </c>
      <c r="G13" s="3" t="s">
        <v>136</v>
      </c>
      <c r="I13" s="9"/>
    </row>
    <row r="14" spans="1:11" ht="12.75" x14ac:dyDescent="0.2">
      <c r="A14" s="1"/>
      <c r="B14" s="1"/>
      <c r="C14" s="1" t="s">
        <v>160</v>
      </c>
      <c r="F14" s="2"/>
      <c r="I14" s="9"/>
    </row>
    <row r="15" spans="1:11" ht="12.75" x14ac:dyDescent="0.2">
      <c r="A15" s="13" t="s">
        <v>166</v>
      </c>
      <c r="B15" s="2" t="s">
        <v>1</v>
      </c>
      <c r="C15" s="1" t="s">
        <v>167</v>
      </c>
      <c r="E15" s="2">
        <v>1</v>
      </c>
      <c r="F15" s="2" t="s">
        <v>1</v>
      </c>
      <c r="G15" s="3" t="s">
        <v>137</v>
      </c>
      <c r="I15" s="9"/>
    </row>
    <row r="16" spans="1:11" ht="25.5" x14ac:dyDescent="0.2">
      <c r="A16" s="2" t="s">
        <v>38</v>
      </c>
      <c r="B16" s="2" t="s">
        <v>1</v>
      </c>
      <c r="C16" s="3" t="s">
        <v>114</v>
      </c>
      <c r="E16" s="2">
        <v>2</v>
      </c>
      <c r="F16" s="2" t="s">
        <v>1</v>
      </c>
      <c r="G16" s="3" t="s">
        <v>138</v>
      </c>
      <c r="I16" s="9"/>
      <c r="K16" s="9"/>
    </row>
    <row r="17" spans="1:11" ht="27.75" customHeight="1" x14ac:dyDescent="0.2">
      <c r="A17" s="2" t="s">
        <v>9</v>
      </c>
      <c r="B17" s="12" t="s">
        <v>1</v>
      </c>
      <c r="C17" s="3" t="s">
        <v>189</v>
      </c>
      <c r="F17" s="2"/>
      <c r="K17" s="9"/>
    </row>
    <row r="18" spans="1:11" ht="26.25" customHeight="1" x14ac:dyDescent="0.2">
      <c r="A18" s="2" t="s">
        <v>96</v>
      </c>
      <c r="B18" s="2" t="s">
        <v>1</v>
      </c>
      <c r="C18" s="3" t="s">
        <v>168</v>
      </c>
      <c r="E18" s="1"/>
      <c r="F18" s="1"/>
      <c r="G18" s="1"/>
      <c r="K18" s="9"/>
    </row>
    <row r="19" spans="1:11" ht="12.75" x14ac:dyDescent="0.2">
      <c r="A19" s="2" t="s">
        <v>10</v>
      </c>
      <c r="B19" s="2" t="s">
        <v>1</v>
      </c>
      <c r="C19" s="3" t="s">
        <v>190</v>
      </c>
      <c r="E19" s="1"/>
      <c r="F19" s="1"/>
      <c r="G19" s="1"/>
      <c r="K19" s="9"/>
    </row>
    <row r="20" spans="1:11" ht="25.5" x14ac:dyDescent="0.2">
      <c r="A20" s="2" t="s">
        <v>97</v>
      </c>
      <c r="B20" s="2" t="s">
        <v>1</v>
      </c>
      <c r="C20" s="3" t="s">
        <v>115</v>
      </c>
      <c r="F20" s="2"/>
      <c r="K20" s="9"/>
    </row>
    <row r="21" spans="1:11" ht="14.25" x14ac:dyDescent="0.2">
      <c r="A21" s="2" t="s">
        <v>11</v>
      </c>
      <c r="B21" s="2" t="s">
        <v>1</v>
      </c>
      <c r="C21" s="3" t="s">
        <v>191</v>
      </c>
      <c r="F21" s="2"/>
      <c r="K21" s="9"/>
    </row>
    <row r="22" spans="1:11" ht="25.5" x14ac:dyDescent="0.2">
      <c r="A22" s="2" t="s">
        <v>143</v>
      </c>
      <c r="B22" s="2" t="s">
        <v>1</v>
      </c>
      <c r="C22" s="14" t="s">
        <v>169</v>
      </c>
      <c r="F22" s="2"/>
      <c r="K22" s="9"/>
    </row>
    <row r="23" spans="1:11" ht="25.5" x14ac:dyDescent="0.2">
      <c r="A23" s="2" t="s">
        <v>144</v>
      </c>
      <c r="B23" s="2" t="s">
        <v>1</v>
      </c>
      <c r="C23" s="14" t="s">
        <v>170</v>
      </c>
      <c r="F23" s="2"/>
      <c r="K23" s="9"/>
    </row>
    <row r="24" spans="1:11" ht="12.75" x14ac:dyDescent="0.2">
      <c r="A24" s="2" t="s">
        <v>98</v>
      </c>
      <c r="B24" s="2" t="s">
        <v>1</v>
      </c>
      <c r="C24" s="3" t="s">
        <v>171</v>
      </c>
      <c r="F24" s="2"/>
      <c r="K24" s="9"/>
    </row>
    <row r="25" spans="1:11" ht="14.25" x14ac:dyDescent="0.2">
      <c r="A25" s="2" t="s">
        <v>192</v>
      </c>
      <c r="B25" s="2" t="s">
        <v>1</v>
      </c>
      <c r="C25" s="3" t="s">
        <v>193</v>
      </c>
      <c r="F25" s="2"/>
      <c r="K25" s="9"/>
    </row>
    <row r="26" spans="1:11" ht="12.75" x14ac:dyDescent="0.2">
      <c r="A26" s="2" t="s">
        <v>99</v>
      </c>
      <c r="B26" s="2" t="s">
        <v>1</v>
      </c>
      <c r="C26" s="3" t="s">
        <v>116</v>
      </c>
      <c r="F26" s="2"/>
      <c r="K26" s="9"/>
    </row>
    <row r="27" spans="1:11" ht="14.25" x14ac:dyDescent="0.2">
      <c r="A27" s="2" t="s">
        <v>145</v>
      </c>
      <c r="B27" s="2" t="s">
        <v>1</v>
      </c>
      <c r="C27" s="3" t="s">
        <v>117</v>
      </c>
      <c r="F27" s="2"/>
      <c r="K27" s="9"/>
    </row>
    <row r="28" spans="1:11" ht="12.75" x14ac:dyDescent="0.2">
      <c r="A28" s="2" t="s">
        <v>16</v>
      </c>
      <c r="B28" s="2" t="s">
        <v>1</v>
      </c>
      <c r="C28" s="3" t="s">
        <v>118</v>
      </c>
      <c r="F28" s="2"/>
      <c r="K28" s="9"/>
    </row>
    <row r="29" spans="1:11" ht="12.75" x14ac:dyDescent="0.2">
      <c r="A29" s="2" t="s">
        <v>3</v>
      </c>
      <c r="B29" s="2" t="s">
        <v>1</v>
      </c>
      <c r="C29" s="3" t="s">
        <v>19</v>
      </c>
      <c r="F29" s="2"/>
      <c r="K29" s="9"/>
    </row>
    <row r="30" spans="1:11" ht="14.25" x14ac:dyDescent="0.2">
      <c r="A30" s="2" t="s">
        <v>146</v>
      </c>
      <c r="B30" s="2" t="s">
        <v>1</v>
      </c>
      <c r="C30" s="3" t="s">
        <v>119</v>
      </c>
      <c r="F30" s="2"/>
      <c r="K30" s="9"/>
    </row>
    <row r="31" spans="1:11" ht="15.75" x14ac:dyDescent="0.2">
      <c r="A31" s="2" t="s">
        <v>100</v>
      </c>
      <c r="B31" s="2" t="s">
        <v>1</v>
      </c>
      <c r="C31" s="3" t="s">
        <v>194</v>
      </c>
      <c r="F31" s="2"/>
      <c r="K31" s="9"/>
    </row>
    <row r="32" spans="1:11" ht="25.5" x14ac:dyDescent="0.2">
      <c r="A32" s="2" t="s">
        <v>147</v>
      </c>
      <c r="B32" s="2" t="s">
        <v>1</v>
      </c>
      <c r="C32" s="3" t="s">
        <v>120</v>
      </c>
      <c r="F32" s="2"/>
      <c r="K32" s="9"/>
    </row>
    <row r="33" spans="1:11" ht="14.25" x14ac:dyDescent="0.2">
      <c r="A33" s="2" t="s">
        <v>148</v>
      </c>
      <c r="B33" s="2" t="s">
        <v>1</v>
      </c>
      <c r="C33" s="3" t="s">
        <v>121</v>
      </c>
      <c r="F33" s="2"/>
      <c r="K33" s="9"/>
    </row>
    <row r="34" spans="1:11" ht="14.25" x14ac:dyDescent="0.2">
      <c r="A34" s="2" t="s">
        <v>149</v>
      </c>
      <c r="B34" s="2" t="s">
        <v>1</v>
      </c>
      <c r="C34" s="3" t="s">
        <v>158</v>
      </c>
      <c r="F34" s="2"/>
    </row>
    <row r="35" spans="1:11" ht="14.25" x14ac:dyDescent="0.2">
      <c r="A35" s="2" t="s">
        <v>150</v>
      </c>
      <c r="B35" s="2" t="s">
        <v>1</v>
      </c>
      <c r="C35" s="3" t="s">
        <v>195</v>
      </c>
      <c r="F35" s="2"/>
    </row>
    <row r="36" spans="1:11" ht="12.75" x14ac:dyDescent="0.2">
      <c r="A36" s="2" t="s">
        <v>101</v>
      </c>
      <c r="B36" s="2" t="s">
        <v>1</v>
      </c>
      <c r="C36" s="3" t="s">
        <v>122</v>
      </c>
      <c r="F36" s="2"/>
    </row>
    <row r="37" spans="1:11" ht="12.75" x14ac:dyDescent="0.2">
      <c r="A37" s="2" t="s">
        <v>102</v>
      </c>
      <c r="B37" s="2" t="s">
        <v>1</v>
      </c>
      <c r="C37" s="3" t="s">
        <v>123</v>
      </c>
      <c r="F37" s="2"/>
    </row>
    <row r="38" spans="1:11" ht="12.75" x14ac:dyDescent="0.2">
      <c r="A38" s="2" t="s">
        <v>4</v>
      </c>
      <c r="B38" s="2" t="s">
        <v>1</v>
      </c>
      <c r="C38" s="3" t="s">
        <v>196</v>
      </c>
      <c r="F38" s="2"/>
    </row>
    <row r="39" spans="1:11" ht="14.25" x14ac:dyDescent="0.25">
      <c r="A39" s="13" t="s">
        <v>197</v>
      </c>
      <c r="B39" s="2" t="s">
        <v>1</v>
      </c>
      <c r="C39" s="3" t="s">
        <v>177</v>
      </c>
      <c r="F39" s="2"/>
      <c r="K39" s="9"/>
    </row>
    <row r="40" spans="1:11" ht="15.75" x14ac:dyDescent="0.2">
      <c r="A40" s="13" t="s">
        <v>64</v>
      </c>
      <c r="B40" s="1" t="s">
        <v>1</v>
      </c>
      <c r="C40" s="1" t="s">
        <v>198</v>
      </c>
      <c r="D40" s="9"/>
      <c r="E40" s="1"/>
      <c r="F40" s="2"/>
      <c r="K40" s="9"/>
    </row>
    <row r="41" spans="1:11" ht="15.75" x14ac:dyDescent="0.2">
      <c r="A41" s="13"/>
      <c r="B41" s="1"/>
      <c r="C41" s="1" t="s">
        <v>199</v>
      </c>
      <c r="D41" s="9"/>
      <c r="E41" s="1"/>
      <c r="F41" s="2"/>
      <c r="K41" s="9"/>
    </row>
    <row r="42" spans="1:11" ht="12.75" x14ac:dyDescent="0.2">
      <c r="A42" s="1"/>
      <c r="B42" s="1" t="s">
        <v>1</v>
      </c>
      <c r="C42" s="18" t="s">
        <v>200</v>
      </c>
      <c r="D42" s="9"/>
      <c r="E42" s="1"/>
      <c r="F42" s="2"/>
      <c r="K42" s="9"/>
    </row>
    <row r="43" spans="1:11" ht="12.75" x14ac:dyDescent="0.2">
      <c r="A43" s="1"/>
      <c r="B43" s="1" t="s">
        <v>1</v>
      </c>
      <c r="C43" s="1" t="s">
        <v>201</v>
      </c>
      <c r="D43" s="9"/>
      <c r="E43" s="1"/>
      <c r="F43" s="2"/>
      <c r="K43" s="9"/>
    </row>
    <row r="44" spans="1:11" ht="14.25" x14ac:dyDescent="0.2">
      <c r="A44" s="2" t="s">
        <v>12</v>
      </c>
      <c r="B44" s="2" t="s">
        <v>1</v>
      </c>
      <c r="C44" s="3" t="s">
        <v>157</v>
      </c>
      <c r="F44" s="2"/>
      <c r="K44" s="9"/>
    </row>
    <row r="45" spans="1:11" ht="12.75" x14ac:dyDescent="0.2">
      <c r="A45" s="2" t="s">
        <v>17</v>
      </c>
      <c r="B45" s="2" t="s">
        <v>1</v>
      </c>
      <c r="C45" s="3" t="s">
        <v>202</v>
      </c>
      <c r="F45" s="2"/>
      <c r="K45" s="9"/>
    </row>
    <row r="46" spans="1:11" ht="12.75" x14ac:dyDescent="0.2">
      <c r="A46" s="2" t="s">
        <v>173</v>
      </c>
      <c r="B46" s="2" t="s">
        <v>1</v>
      </c>
      <c r="C46" s="1" t="s">
        <v>172</v>
      </c>
      <c r="F46" s="2"/>
      <c r="K46" s="9"/>
    </row>
    <row r="47" spans="1:11" ht="25.5" x14ac:dyDescent="0.2">
      <c r="A47" s="2" t="s">
        <v>103</v>
      </c>
      <c r="B47" s="2" t="s">
        <v>1</v>
      </c>
      <c r="C47" s="3" t="s">
        <v>203</v>
      </c>
      <c r="F47" s="2"/>
      <c r="K47" s="9"/>
    </row>
    <row r="48" spans="1:11" ht="12.75" x14ac:dyDescent="0.2">
      <c r="A48" s="2" t="s">
        <v>104</v>
      </c>
      <c r="B48" s="2" t="s">
        <v>1</v>
      </c>
      <c r="C48" s="3" t="s">
        <v>124</v>
      </c>
      <c r="F48" s="2"/>
      <c r="K48" s="9"/>
    </row>
    <row r="49" spans="1:11" ht="12.75" x14ac:dyDescent="0.2">
      <c r="A49" s="2" t="s">
        <v>5</v>
      </c>
      <c r="B49" s="2" t="s">
        <v>1</v>
      </c>
      <c r="C49" s="3" t="s">
        <v>204</v>
      </c>
      <c r="F49" s="2"/>
      <c r="K49" s="9"/>
    </row>
    <row r="50" spans="1:11" ht="14.25" x14ac:dyDescent="0.2">
      <c r="A50" s="2" t="s">
        <v>152</v>
      </c>
      <c r="B50" s="2" t="s">
        <v>1</v>
      </c>
      <c r="C50" s="3" t="s">
        <v>205</v>
      </c>
      <c r="F50" s="2"/>
      <c r="K50" s="9"/>
    </row>
    <row r="51" spans="1:11" ht="14.25" x14ac:dyDescent="0.2">
      <c r="A51" s="2" t="s">
        <v>153</v>
      </c>
      <c r="B51" s="2" t="s">
        <v>1</v>
      </c>
      <c r="C51" s="3" t="s">
        <v>156</v>
      </c>
      <c r="F51" s="2"/>
      <c r="K51" s="9"/>
    </row>
    <row r="52" spans="1:11" ht="12.75" x14ac:dyDescent="0.2">
      <c r="A52" s="2" t="s">
        <v>105</v>
      </c>
      <c r="B52" s="2" t="s">
        <v>1</v>
      </c>
      <c r="C52" s="3" t="s">
        <v>206</v>
      </c>
      <c r="F52" s="2"/>
      <c r="K52" s="9"/>
    </row>
    <row r="53" spans="1:11" ht="12.75" x14ac:dyDescent="0.2">
      <c r="A53" s="2" t="s">
        <v>175</v>
      </c>
      <c r="B53" s="2" t="s">
        <v>1</v>
      </c>
      <c r="C53" s="1" t="s">
        <v>174</v>
      </c>
      <c r="F53" s="2"/>
      <c r="K53" s="9"/>
    </row>
    <row r="54" spans="1:11" ht="15.75" x14ac:dyDescent="0.2">
      <c r="A54" s="2" t="s">
        <v>18</v>
      </c>
      <c r="B54" s="2" t="s">
        <v>1</v>
      </c>
      <c r="C54" s="3" t="s">
        <v>207</v>
      </c>
      <c r="F54" s="2"/>
      <c r="K54" s="9"/>
    </row>
    <row r="55" spans="1:11" ht="12.75" x14ac:dyDescent="0.2">
      <c r="A55" s="2" t="s">
        <v>176</v>
      </c>
      <c r="B55" s="2" t="s">
        <v>1</v>
      </c>
      <c r="C55" s="3" t="s">
        <v>208</v>
      </c>
      <c r="F55" s="2"/>
      <c r="K55" s="9"/>
    </row>
    <row r="56" spans="1:11" ht="12.75" x14ac:dyDescent="0.2">
      <c r="A56" s="2" t="s">
        <v>106</v>
      </c>
      <c r="B56" s="2" t="s">
        <v>1</v>
      </c>
      <c r="C56" s="3" t="s">
        <v>209</v>
      </c>
      <c r="F56" s="2"/>
      <c r="K56" s="9"/>
    </row>
    <row r="57" spans="1:11" ht="12.75" x14ac:dyDescent="0.2">
      <c r="A57" s="2" t="s">
        <v>6</v>
      </c>
      <c r="B57" s="2" t="s">
        <v>1</v>
      </c>
      <c r="C57" s="3" t="s">
        <v>210</v>
      </c>
      <c r="F57" s="2"/>
      <c r="K57" s="9"/>
    </row>
    <row r="58" spans="1:11" ht="12.75" x14ac:dyDescent="0.2">
      <c r="A58" s="2" t="s">
        <v>107</v>
      </c>
      <c r="B58" s="2" t="s">
        <v>1</v>
      </c>
      <c r="C58" s="3" t="s">
        <v>125</v>
      </c>
      <c r="F58" s="2"/>
      <c r="K58" s="9"/>
    </row>
    <row r="59" spans="1:11" ht="12.75" x14ac:dyDescent="0.2">
      <c r="A59" s="2" t="s">
        <v>14</v>
      </c>
      <c r="B59" s="2" t="s">
        <v>1</v>
      </c>
      <c r="C59" s="3" t="s">
        <v>126</v>
      </c>
      <c r="F59" s="2"/>
      <c r="K59" s="9"/>
    </row>
    <row r="60" spans="1:11" ht="12.75" x14ac:dyDescent="0.2">
      <c r="A60" s="2" t="s">
        <v>108</v>
      </c>
      <c r="B60" s="2" t="s">
        <v>1</v>
      </c>
      <c r="C60" s="3" t="s">
        <v>127</v>
      </c>
      <c r="F60" s="2"/>
      <c r="K60" s="9"/>
    </row>
    <row r="61" spans="1:11" ht="12.75" x14ac:dyDescent="0.2">
      <c r="A61" s="2" t="s">
        <v>109</v>
      </c>
      <c r="B61" s="2" t="s">
        <v>1</v>
      </c>
      <c r="C61" s="3" t="s">
        <v>128</v>
      </c>
      <c r="F61" s="2"/>
      <c r="K61" s="9"/>
    </row>
    <row r="62" spans="1:11" ht="14.25" x14ac:dyDescent="0.2">
      <c r="A62" s="2" t="s">
        <v>154</v>
      </c>
      <c r="B62" s="2" t="s">
        <v>1</v>
      </c>
      <c r="C62" s="3" t="s">
        <v>155</v>
      </c>
      <c r="F62" s="2"/>
      <c r="K62" s="9"/>
    </row>
    <row r="63" spans="1:11" ht="12.75" x14ac:dyDescent="0.2">
      <c r="A63" s="10" t="s">
        <v>10</v>
      </c>
      <c r="B63" s="2" t="s">
        <v>1</v>
      </c>
      <c r="C63" s="3" t="s">
        <v>129</v>
      </c>
      <c r="F63" s="2"/>
      <c r="K63" s="9"/>
    </row>
    <row r="64" spans="1:11" ht="15.75" x14ac:dyDescent="0.2">
      <c r="A64" s="13" t="s">
        <v>178</v>
      </c>
      <c r="B64" s="2" t="s">
        <v>1</v>
      </c>
      <c r="C64" s="3" t="s">
        <v>211</v>
      </c>
      <c r="F64" s="2"/>
      <c r="K64" s="9"/>
    </row>
    <row r="65" spans="1:11" ht="12.75" x14ac:dyDescent="0.2">
      <c r="A65" s="10"/>
      <c r="B65" s="2"/>
      <c r="F65" s="2"/>
      <c r="K65" s="9"/>
    </row>
    <row r="66" spans="1:11" ht="12.75" x14ac:dyDescent="0.2">
      <c r="B66" s="2"/>
      <c r="F66" s="2"/>
      <c r="K66" s="9"/>
    </row>
    <row r="67" spans="1:11" ht="12.75" x14ac:dyDescent="0.2">
      <c r="B67" s="2"/>
      <c r="E67" s="5"/>
      <c r="F67" s="2"/>
    </row>
    <row r="68" spans="1:11" ht="12.75" x14ac:dyDescent="0.2">
      <c r="A68" s="1"/>
      <c r="B68" s="1"/>
      <c r="C68" s="1"/>
      <c r="F68" s="2"/>
      <c r="G68" s="6"/>
    </row>
    <row r="69" spans="1:11" ht="12.75" x14ac:dyDescent="0.2">
      <c r="B69" s="2"/>
      <c r="F69" s="2"/>
    </row>
    <row r="70" spans="1:11" ht="12.75" x14ac:dyDescent="0.2">
      <c r="B70" s="2"/>
      <c r="F70" s="2"/>
    </row>
    <row r="71" spans="1:11" ht="12.75" x14ac:dyDescent="0.2">
      <c r="B71" s="2"/>
      <c r="F71" s="2"/>
    </row>
    <row r="72" spans="1:11" ht="12.75" x14ac:dyDescent="0.2">
      <c r="B72" s="2"/>
      <c r="F72" s="2"/>
    </row>
    <row r="73" spans="1:11" ht="12.75" x14ac:dyDescent="0.2">
      <c r="B73" s="2"/>
      <c r="F73" s="2"/>
    </row>
    <row r="74" spans="1:11" x14ac:dyDescent="0.2">
      <c r="B74" s="2"/>
    </row>
    <row r="81" spans="11:11" x14ac:dyDescent="0.2">
      <c r="K81" s="9"/>
    </row>
    <row r="82" spans="11:11" x14ac:dyDescent="0.2">
      <c r="K82" s="9"/>
    </row>
    <row r="83" spans="11:11" x14ac:dyDescent="0.2">
      <c r="K83" s="9"/>
    </row>
    <row r="84" spans="11:11" x14ac:dyDescent="0.2">
      <c r="K84" s="9"/>
    </row>
    <row r="85" spans="11:11" x14ac:dyDescent="0.2">
      <c r="K85" s="9"/>
    </row>
    <row r="86" spans="11:11" x14ac:dyDescent="0.2">
      <c r="K86" s="9"/>
    </row>
    <row r="87" spans="11:11" x14ac:dyDescent="0.2">
      <c r="K87" s="9"/>
    </row>
    <row r="88" spans="11:11" x14ac:dyDescent="0.2">
      <c r="K88" s="9"/>
    </row>
    <row r="89" spans="11:11" x14ac:dyDescent="0.2">
      <c r="K89" s="9"/>
    </row>
    <row r="90" spans="11:11" x14ac:dyDescent="0.2">
      <c r="K90" s="9"/>
    </row>
    <row r="91" spans="11:11" x14ac:dyDescent="0.2">
      <c r="K91" s="9"/>
    </row>
    <row r="92" spans="11:11" x14ac:dyDescent="0.2">
      <c r="K92" s="9"/>
    </row>
    <row r="93" spans="11:11" x14ac:dyDescent="0.2">
      <c r="K93" s="9"/>
    </row>
    <row r="94" spans="11:11" x14ac:dyDescent="0.2">
      <c r="K94" s="9"/>
    </row>
    <row r="95" spans="11:11" x14ac:dyDescent="0.2">
      <c r="K95" s="9"/>
    </row>
    <row r="96" spans="11:11" x14ac:dyDescent="0.2">
      <c r="K96" s="9"/>
    </row>
    <row r="97" spans="11:11" x14ac:dyDescent="0.2">
      <c r="K97" s="9"/>
    </row>
    <row r="98" spans="11:11" x14ac:dyDescent="0.2">
      <c r="K98" s="9"/>
    </row>
    <row r="99" spans="11:11" x14ac:dyDescent="0.2">
      <c r="K99" s="9"/>
    </row>
    <row r="100" spans="11:11" x14ac:dyDescent="0.2">
      <c r="K100" s="9"/>
    </row>
    <row r="101" spans="11:11" x14ac:dyDescent="0.2">
      <c r="K101" s="9"/>
    </row>
    <row r="102" spans="11:11" x14ac:dyDescent="0.2">
      <c r="K102" s="9"/>
    </row>
    <row r="103" spans="11:11" x14ac:dyDescent="0.2">
      <c r="K103" s="9"/>
    </row>
    <row r="104" spans="11:11" x14ac:dyDescent="0.2">
      <c r="K104" s="9"/>
    </row>
    <row r="105" spans="11:11" x14ac:dyDescent="0.2">
      <c r="K105" s="9"/>
    </row>
    <row r="106" spans="11:11" x14ac:dyDescent="0.2">
      <c r="K106" s="9"/>
    </row>
    <row r="107" spans="11:11" x14ac:dyDescent="0.2">
      <c r="K107" s="9"/>
    </row>
    <row r="108" spans="11:11" x14ac:dyDescent="0.2">
      <c r="K108" s="9"/>
    </row>
    <row r="109" spans="11:11" x14ac:dyDescent="0.2">
      <c r="K109" s="9"/>
    </row>
  </sheetData>
  <mergeCells count="2">
    <mergeCell ref="A1:G1"/>
    <mergeCell ref="A2:G2"/>
  </mergeCells>
  <phoneticPr fontId="14"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0"/>
  <sheetViews>
    <sheetView tabSelected="1" zoomScale="80" zoomScaleNormal="80" workbookViewId="0">
      <selection activeCell="C41" sqref="C41"/>
    </sheetView>
  </sheetViews>
  <sheetFormatPr defaultColWidth="9.140625" defaultRowHeight="15" x14ac:dyDescent="0.25"/>
  <cols>
    <col min="1" max="1" width="36.42578125" style="7" customWidth="1"/>
    <col min="2" max="2" width="5.85546875" style="8" customWidth="1"/>
    <col min="3" max="3" width="40" style="8" customWidth="1"/>
    <col min="4" max="4" width="10.7109375" style="7" customWidth="1"/>
    <col min="5" max="5" width="5.7109375" style="7" customWidth="1"/>
    <col min="6" max="7" width="9.140625" style="7"/>
    <col min="8" max="8" width="35.140625" style="7" customWidth="1"/>
    <col min="9" max="9" width="4.85546875" style="8" customWidth="1"/>
    <col min="10" max="10" width="39.140625" style="8" customWidth="1"/>
    <col min="11" max="11" width="10" style="7" customWidth="1"/>
    <col min="12" max="12" width="4.5703125" style="7" customWidth="1"/>
    <col min="13" max="16384" width="9.140625" style="7"/>
  </cols>
  <sheetData>
    <row r="1" spans="1:17" x14ac:dyDescent="0.25">
      <c r="A1" s="143" t="s">
        <v>40</v>
      </c>
      <c r="B1" s="143"/>
      <c r="C1" s="143"/>
      <c r="D1" s="143"/>
      <c r="E1" s="143"/>
      <c r="F1" s="78"/>
      <c r="G1" s="79"/>
      <c r="H1" s="142" t="s">
        <v>228</v>
      </c>
      <c r="I1" s="142"/>
      <c r="J1" s="142"/>
      <c r="K1" s="142"/>
      <c r="L1" s="142"/>
      <c r="M1" s="80"/>
      <c r="N1" s="79"/>
      <c r="O1" s="79"/>
      <c r="P1" s="79"/>
      <c r="Q1" s="79"/>
    </row>
    <row r="2" spans="1:17" x14ac:dyDescent="0.25">
      <c r="A2" s="81"/>
      <c r="B2" s="82"/>
      <c r="C2" s="82"/>
      <c r="D2" s="81"/>
      <c r="E2" s="78"/>
      <c r="F2" s="78"/>
      <c r="G2" s="79"/>
      <c r="H2" s="83"/>
      <c r="I2" s="84"/>
      <c r="J2" s="84"/>
      <c r="K2" s="83"/>
      <c r="L2" s="80"/>
      <c r="M2" s="80"/>
      <c r="N2" s="79"/>
      <c r="O2" s="79"/>
      <c r="P2" s="79"/>
      <c r="Q2" s="79"/>
    </row>
    <row r="3" spans="1:17" x14ac:dyDescent="0.25">
      <c r="A3" s="81" t="s">
        <v>7</v>
      </c>
      <c r="B3" s="82"/>
      <c r="C3" s="82"/>
      <c r="D3" s="81"/>
      <c r="E3" s="78"/>
      <c r="F3" s="78"/>
      <c r="G3" s="79"/>
      <c r="H3" s="83" t="s">
        <v>7</v>
      </c>
      <c r="I3" s="84"/>
      <c r="J3" s="84"/>
      <c r="K3" s="83"/>
      <c r="L3" s="80"/>
      <c r="M3" s="80"/>
      <c r="N3" s="79"/>
      <c r="O3" s="79"/>
      <c r="P3" s="79"/>
      <c r="Q3" s="79"/>
    </row>
    <row r="4" spans="1:17" x14ac:dyDescent="0.25">
      <c r="A4" s="81" t="s">
        <v>30</v>
      </c>
      <c r="B4" s="82" t="s">
        <v>1</v>
      </c>
      <c r="C4" s="82">
        <v>2</v>
      </c>
      <c r="D4" s="81" t="s">
        <v>30</v>
      </c>
      <c r="E4" s="78"/>
      <c r="F4" s="78"/>
      <c r="G4" s="79"/>
      <c r="H4" s="83" t="s">
        <v>30</v>
      </c>
      <c r="I4" s="84" t="s">
        <v>1</v>
      </c>
      <c r="J4" s="75">
        <v>2</v>
      </c>
      <c r="K4" s="83" t="s">
        <v>30</v>
      </c>
      <c r="L4" s="80"/>
      <c r="M4" s="80"/>
      <c r="N4" s="79"/>
      <c r="O4" s="79"/>
      <c r="P4" s="79"/>
      <c r="Q4" s="79"/>
    </row>
    <row r="5" spans="1:17" x14ac:dyDescent="0.25">
      <c r="A5" s="81" t="s">
        <v>31</v>
      </c>
      <c r="B5" s="82" t="s">
        <v>1</v>
      </c>
      <c r="C5" s="82">
        <v>14.4</v>
      </c>
      <c r="D5" s="81" t="s">
        <v>8</v>
      </c>
      <c r="E5" s="78"/>
      <c r="F5" s="85"/>
      <c r="G5" s="79"/>
      <c r="H5" s="83" t="s">
        <v>31</v>
      </c>
      <c r="I5" s="84" t="s">
        <v>1</v>
      </c>
      <c r="J5" s="75">
        <v>14.4</v>
      </c>
      <c r="K5" s="83" t="s">
        <v>8</v>
      </c>
      <c r="L5" s="80"/>
      <c r="M5" s="86"/>
      <c r="N5" s="79"/>
      <c r="O5" s="79"/>
      <c r="P5" s="79"/>
      <c r="Q5" s="79"/>
    </row>
    <row r="6" spans="1:17" x14ac:dyDescent="0.25">
      <c r="A6" s="81" t="s">
        <v>32</v>
      </c>
      <c r="B6" s="82" t="s">
        <v>1</v>
      </c>
      <c r="C6" s="82">
        <v>9</v>
      </c>
      <c r="D6" s="81"/>
      <c r="E6" s="78"/>
      <c r="F6" s="85"/>
      <c r="G6" s="79"/>
      <c r="H6" s="83" t="s">
        <v>32</v>
      </c>
      <c r="I6" s="84" t="s">
        <v>1</v>
      </c>
      <c r="J6" s="75">
        <v>9</v>
      </c>
      <c r="K6" s="83"/>
      <c r="L6" s="80"/>
      <c r="M6" s="86"/>
      <c r="N6" s="79"/>
      <c r="O6" s="79"/>
      <c r="P6" s="79"/>
      <c r="Q6" s="79"/>
    </row>
    <row r="7" spans="1:17" x14ac:dyDescent="0.25">
      <c r="A7" s="81" t="s">
        <v>33</v>
      </c>
      <c r="B7" s="82" t="s">
        <v>1</v>
      </c>
      <c r="C7" s="82">
        <v>2</v>
      </c>
      <c r="D7" s="81"/>
      <c r="E7" s="78"/>
      <c r="F7" s="85"/>
      <c r="G7" s="79"/>
      <c r="H7" s="83" t="s">
        <v>33</v>
      </c>
      <c r="I7" s="84" t="s">
        <v>1</v>
      </c>
      <c r="J7" s="75">
        <v>2</v>
      </c>
      <c r="K7" s="83"/>
      <c r="L7" s="80"/>
      <c r="M7" s="86"/>
      <c r="N7" s="79"/>
      <c r="O7" s="79"/>
      <c r="P7" s="79"/>
      <c r="Q7" s="79"/>
    </row>
    <row r="8" spans="1:17" x14ac:dyDescent="0.25">
      <c r="A8" s="81" t="s">
        <v>38</v>
      </c>
      <c r="B8" s="82" t="s">
        <v>1</v>
      </c>
      <c r="C8" s="82">
        <v>1.08</v>
      </c>
      <c r="D8" s="81" t="s">
        <v>39</v>
      </c>
      <c r="E8" s="78"/>
      <c r="F8" s="85"/>
      <c r="G8" s="79"/>
      <c r="H8" s="83" t="s">
        <v>38</v>
      </c>
      <c r="I8" s="84" t="s">
        <v>1</v>
      </c>
      <c r="J8" s="75">
        <v>1.08</v>
      </c>
      <c r="K8" s="83" t="s">
        <v>39</v>
      </c>
      <c r="L8" s="80"/>
      <c r="M8" s="86"/>
      <c r="N8" s="79"/>
      <c r="O8" s="79"/>
      <c r="P8" s="79"/>
      <c r="Q8" s="79"/>
    </row>
    <row r="9" spans="1:17" x14ac:dyDescent="0.25">
      <c r="A9" s="81"/>
      <c r="B9" s="82"/>
      <c r="C9" s="82"/>
      <c r="D9" s="81" t="s">
        <v>257</v>
      </c>
      <c r="E9" s="78"/>
      <c r="F9" s="85"/>
      <c r="G9" s="79"/>
      <c r="H9" s="83"/>
      <c r="I9" s="84"/>
      <c r="J9" s="84"/>
      <c r="K9" s="83" t="s">
        <v>257</v>
      </c>
      <c r="L9" s="80"/>
      <c r="M9" s="86"/>
      <c r="N9" s="79"/>
      <c r="O9" s="79"/>
      <c r="P9" s="79"/>
      <c r="Q9" s="79"/>
    </row>
    <row r="10" spans="1:17" x14ac:dyDescent="0.25">
      <c r="A10" s="87" t="s">
        <v>212</v>
      </c>
      <c r="B10" s="82"/>
      <c r="C10" s="82"/>
      <c r="D10" s="81"/>
      <c r="E10" s="78"/>
      <c r="F10" s="85"/>
      <c r="G10" s="79"/>
      <c r="H10" s="88" t="s">
        <v>212</v>
      </c>
      <c r="I10" s="84"/>
      <c r="J10" s="84"/>
      <c r="K10" s="83"/>
      <c r="L10" s="80"/>
      <c r="M10" s="86"/>
      <c r="N10" s="79"/>
      <c r="O10" s="79"/>
      <c r="P10" s="79"/>
      <c r="Q10" s="79"/>
    </row>
    <row r="11" spans="1:17" x14ac:dyDescent="0.25">
      <c r="A11" s="81"/>
      <c r="B11" s="82"/>
      <c r="C11" s="82"/>
      <c r="D11" s="89"/>
      <c r="E11" s="90"/>
      <c r="F11" s="91"/>
      <c r="G11" s="92"/>
      <c r="H11" s="83"/>
      <c r="I11" s="84"/>
      <c r="J11" s="84"/>
      <c r="K11" s="93"/>
      <c r="L11" s="94"/>
      <c r="M11" s="95"/>
      <c r="N11" s="79"/>
      <c r="O11" s="79"/>
      <c r="P11" s="79"/>
      <c r="Q11" s="79"/>
    </row>
    <row r="12" spans="1:17" x14ac:dyDescent="0.25">
      <c r="A12" s="96" t="s">
        <v>34</v>
      </c>
      <c r="B12" s="82" t="s">
        <v>1</v>
      </c>
      <c r="C12" s="82" t="s">
        <v>35</v>
      </c>
      <c r="D12" s="82" t="s">
        <v>1</v>
      </c>
      <c r="E12" s="97">
        <v>3</v>
      </c>
      <c r="F12" s="87"/>
      <c r="G12" s="92"/>
      <c r="H12" s="98" t="s">
        <v>34</v>
      </c>
      <c r="I12" s="84" t="s">
        <v>1</v>
      </c>
      <c r="J12" s="84" t="s">
        <v>35</v>
      </c>
      <c r="K12" s="84" t="s">
        <v>1</v>
      </c>
      <c r="L12" s="131">
        <v>3</v>
      </c>
      <c r="M12" s="88"/>
      <c r="N12" s="79"/>
      <c r="O12" s="79"/>
      <c r="P12" s="79"/>
      <c r="Q12" s="79"/>
    </row>
    <row r="13" spans="1:17" x14ac:dyDescent="0.25">
      <c r="A13" s="81"/>
      <c r="B13" s="82"/>
      <c r="C13" s="82"/>
      <c r="D13" s="82"/>
      <c r="E13" s="97"/>
      <c r="F13" s="87"/>
      <c r="G13" s="92"/>
      <c r="H13" s="83"/>
      <c r="I13" s="84"/>
      <c r="J13" s="84"/>
      <c r="K13" s="84"/>
      <c r="L13" s="99"/>
      <c r="M13" s="88"/>
      <c r="N13" s="79"/>
      <c r="O13" s="79"/>
      <c r="P13" s="79"/>
      <c r="Q13" s="79"/>
    </row>
    <row r="14" spans="1:17" x14ac:dyDescent="0.25">
      <c r="A14" s="81"/>
      <c r="B14" s="82"/>
      <c r="C14" s="82"/>
      <c r="D14" s="82"/>
      <c r="E14" s="97"/>
      <c r="F14" s="87"/>
      <c r="G14" s="92"/>
      <c r="H14" s="83"/>
      <c r="I14" s="84"/>
      <c r="J14" s="84"/>
      <c r="K14" s="84"/>
      <c r="L14" s="99"/>
      <c r="M14" s="88"/>
      <c r="N14" s="79"/>
      <c r="O14" s="79"/>
      <c r="P14" s="79"/>
      <c r="Q14" s="79"/>
    </row>
    <row r="15" spans="1:17" x14ac:dyDescent="0.25">
      <c r="A15" s="96" t="s">
        <v>36</v>
      </c>
      <c r="B15" s="82" t="s">
        <v>1</v>
      </c>
      <c r="C15" s="82" t="s">
        <v>37</v>
      </c>
      <c r="D15" s="100"/>
      <c r="E15" s="100"/>
      <c r="F15" s="100"/>
      <c r="G15" s="92"/>
      <c r="H15" s="98" t="s">
        <v>36</v>
      </c>
      <c r="I15" s="84" t="s">
        <v>1</v>
      </c>
      <c r="J15" s="84" t="s">
        <v>37</v>
      </c>
      <c r="K15" s="101"/>
      <c r="L15" s="101"/>
      <c r="M15" s="101"/>
      <c r="N15" s="79"/>
      <c r="O15" s="79"/>
      <c r="P15" s="79"/>
      <c r="Q15" s="79"/>
    </row>
    <row r="16" spans="1:17" x14ac:dyDescent="0.25">
      <c r="A16" s="102"/>
      <c r="B16" s="103"/>
      <c r="C16" s="82" t="s">
        <v>213</v>
      </c>
      <c r="D16" s="82" t="s">
        <v>1</v>
      </c>
      <c r="E16" s="97">
        <f>22*E12*C4*C7*1.08</f>
        <v>285.12</v>
      </c>
      <c r="F16" s="87" t="s">
        <v>25</v>
      </c>
      <c r="G16" s="92"/>
      <c r="H16" s="104"/>
      <c r="I16" s="105"/>
      <c r="J16" s="84" t="s">
        <v>213</v>
      </c>
      <c r="K16" s="84" t="s">
        <v>1</v>
      </c>
      <c r="L16" s="131">
        <f>22*L12*J4*J7*1.08</f>
        <v>285.12</v>
      </c>
      <c r="M16" s="88" t="s">
        <v>25</v>
      </c>
      <c r="N16" s="79"/>
      <c r="O16" s="79"/>
      <c r="P16" s="79"/>
      <c r="Q16" s="79"/>
    </row>
    <row r="17" spans="1:17" x14ac:dyDescent="0.25">
      <c r="A17" s="106"/>
      <c r="B17" s="107"/>
      <c r="C17" s="103"/>
      <c r="D17" s="82"/>
      <c r="E17" s="97"/>
      <c r="F17" s="87"/>
      <c r="G17" s="92"/>
      <c r="H17" s="108"/>
      <c r="I17" s="109"/>
      <c r="J17" s="105"/>
      <c r="K17" s="84"/>
      <c r="L17" s="99"/>
      <c r="M17" s="88"/>
      <c r="N17" s="79"/>
      <c r="O17" s="79"/>
      <c r="P17" s="79"/>
      <c r="Q17" s="79"/>
    </row>
    <row r="18" spans="1:17" x14ac:dyDescent="0.25">
      <c r="A18" s="110"/>
      <c r="B18" s="107"/>
      <c r="C18" s="103"/>
      <c r="D18" s="82"/>
      <c r="E18" s="97"/>
      <c r="F18" s="87"/>
      <c r="G18" s="92"/>
      <c r="H18" s="111"/>
      <c r="I18" s="109"/>
      <c r="J18" s="105"/>
      <c r="K18" s="84"/>
      <c r="L18" s="99"/>
      <c r="M18" s="88"/>
      <c r="N18" s="79"/>
      <c r="O18" s="79"/>
      <c r="P18" s="79"/>
      <c r="Q18" s="79"/>
    </row>
    <row r="19" spans="1:17" ht="15" customHeight="1" x14ac:dyDescent="0.25">
      <c r="A19" s="144" t="s">
        <v>234</v>
      </c>
      <c r="B19" s="144"/>
      <c r="C19" s="144"/>
      <c r="D19" s="144"/>
      <c r="E19" s="144"/>
      <c r="F19" s="144"/>
      <c r="G19" s="92"/>
      <c r="H19" s="145" t="s">
        <v>234</v>
      </c>
      <c r="I19" s="145"/>
      <c r="J19" s="145"/>
      <c r="K19" s="145"/>
      <c r="L19" s="145"/>
      <c r="M19" s="145"/>
      <c r="N19" s="79"/>
      <c r="O19" s="79"/>
      <c r="P19" s="79"/>
      <c r="Q19" s="79"/>
    </row>
    <row r="20" spans="1:17" x14ac:dyDescent="0.25">
      <c r="A20" s="144"/>
      <c r="B20" s="144"/>
      <c r="C20" s="144"/>
      <c r="D20" s="144"/>
      <c r="E20" s="144"/>
      <c r="F20" s="144"/>
      <c r="G20" s="92"/>
      <c r="H20" s="145"/>
      <c r="I20" s="145"/>
      <c r="J20" s="145"/>
      <c r="K20" s="145"/>
      <c r="L20" s="145"/>
      <c r="M20" s="145"/>
      <c r="N20" s="79"/>
      <c r="O20" s="79"/>
      <c r="P20" s="79"/>
      <c r="Q20" s="79"/>
    </row>
    <row r="21" spans="1:17" x14ac:dyDescent="0.25">
      <c r="A21" s="112"/>
      <c r="B21" s="113"/>
      <c r="C21" s="113"/>
      <c r="D21" s="113"/>
      <c r="E21" s="114"/>
      <c r="F21" s="115"/>
      <c r="G21" s="116"/>
      <c r="H21" s="117"/>
      <c r="I21" s="118"/>
      <c r="J21" s="118"/>
      <c r="K21" s="118"/>
      <c r="L21" s="119"/>
      <c r="M21" s="120"/>
      <c r="N21" s="79"/>
      <c r="O21" s="79"/>
      <c r="P21" s="79"/>
      <c r="Q21" s="79"/>
    </row>
    <row r="22" spans="1:17" ht="15" customHeight="1" x14ac:dyDescent="0.25">
      <c r="A22" s="144" t="s">
        <v>235</v>
      </c>
      <c r="B22" s="144"/>
      <c r="C22" s="144"/>
      <c r="D22" s="144"/>
      <c r="E22" s="144"/>
      <c r="F22" s="144"/>
      <c r="G22" s="121"/>
      <c r="H22" s="145" t="s">
        <v>235</v>
      </c>
      <c r="I22" s="145"/>
      <c r="J22" s="145"/>
      <c r="K22" s="145"/>
      <c r="L22" s="145"/>
      <c r="M22" s="145"/>
      <c r="N22" s="79"/>
      <c r="O22" s="79"/>
      <c r="P22" s="79"/>
      <c r="Q22" s="79"/>
    </row>
    <row r="23" spans="1:17" x14ac:dyDescent="0.25">
      <c r="A23" s="144"/>
      <c r="B23" s="144"/>
      <c r="C23" s="144"/>
      <c r="D23" s="144"/>
      <c r="E23" s="144"/>
      <c r="F23" s="144"/>
      <c r="G23" s="122"/>
      <c r="H23" s="145"/>
      <c r="I23" s="145"/>
      <c r="J23" s="145"/>
      <c r="K23" s="145"/>
      <c r="L23" s="145"/>
      <c r="M23" s="145"/>
      <c r="N23" s="79"/>
      <c r="O23" s="79"/>
      <c r="P23" s="79"/>
      <c r="Q23" s="79"/>
    </row>
    <row r="24" spans="1:17" x14ac:dyDescent="0.25">
      <c r="A24" s="123"/>
      <c r="B24" s="124"/>
      <c r="C24" s="125"/>
      <c r="D24" s="124"/>
      <c r="E24" s="126"/>
      <c r="F24" s="127"/>
      <c r="G24" s="122"/>
      <c r="H24" s="123"/>
      <c r="I24" s="124"/>
      <c r="J24" s="124"/>
      <c r="K24" s="128"/>
      <c r="L24" s="129"/>
      <c r="M24" s="125"/>
      <c r="N24" s="79"/>
      <c r="O24" s="79"/>
      <c r="P24" s="79"/>
      <c r="Q24" s="79"/>
    </row>
    <row r="25" spans="1:17" x14ac:dyDescent="0.25">
      <c r="A25" s="128"/>
      <c r="B25" s="124"/>
      <c r="C25" s="125"/>
      <c r="D25" s="124"/>
      <c r="E25" s="126"/>
      <c r="F25" s="127"/>
      <c r="G25" s="122"/>
      <c r="H25" s="123"/>
      <c r="I25" s="124"/>
      <c r="J25" s="124"/>
      <c r="K25" s="128"/>
      <c r="L25" s="129"/>
      <c r="M25" s="125"/>
      <c r="N25" s="79"/>
      <c r="O25" s="79"/>
      <c r="P25" s="79"/>
      <c r="Q25" s="79"/>
    </row>
    <row r="26" spans="1:17" x14ac:dyDescent="0.25">
      <c r="A26" s="130" t="s">
        <v>266</v>
      </c>
      <c r="B26" s="130" t="s">
        <v>266</v>
      </c>
      <c r="C26" s="124"/>
      <c r="D26" s="124"/>
      <c r="E26" s="126"/>
      <c r="F26" s="127"/>
      <c r="G26" s="122"/>
      <c r="H26" s="123"/>
      <c r="I26" s="124"/>
      <c r="J26" s="124"/>
      <c r="K26" s="128"/>
      <c r="L26" s="129"/>
      <c r="M26" s="125"/>
      <c r="N26" s="79"/>
      <c r="O26" s="79"/>
      <c r="P26" s="79"/>
      <c r="Q26" s="79"/>
    </row>
    <row r="27" spans="1:17" x14ac:dyDescent="0.25">
      <c r="A27" s="130" t="s">
        <v>267</v>
      </c>
      <c r="B27" s="130" t="s">
        <v>267</v>
      </c>
      <c r="C27" s="124"/>
      <c r="D27" s="124"/>
      <c r="E27" s="126"/>
      <c r="F27" s="127"/>
      <c r="G27" s="122"/>
      <c r="H27" s="123"/>
      <c r="I27" s="124"/>
      <c r="J27" s="124"/>
      <c r="K27" s="128"/>
      <c r="L27" s="129"/>
      <c r="M27" s="125"/>
      <c r="N27" s="79"/>
      <c r="O27" s="79"/>
      <c r="P27" s="79"/>
      <c r="Q27" s="79"/>
    </row>
    <row r="28" spans="1:17" x14ac:dyDescent="0.25">
      <c r="A28" s="130" t="s">
        <v>268</v>
      </c>
      <c r="B28" s="130" t="s">
        <v>268</v>
      </c>
      <c r="C28" s="125"/>
      <c r="D28" s="124"/>
      <c r="E28" s="126"/>
      <c r="F28" s="127"/>
      <c r="G28" s="122"/>
      <c r="H28" s="123"/>
      <c r="I28" s="124"/>
      <c r="J28" s="124"/>
      <c r="K28" s="128"/>
      <c r="L28" s="129"/>
      <c r="M28" s="125"/>
      <c r="N28" s="79"/>
      <c r="O28" s="79"/>
      <c r="P28" s="79"/>
      <c r="Q28" s="79"/>
    </row>
    <row r="29" spans="1:17" x14ac:dyDescent="0.25">
      <c r="A29" s="130" t="s">
        <v>269</v>
      </c>
      <c r="B29" s="130" t="s">
        <v>269</v>
      </c>
      <c r="C29" s="124"/>
      <c r="D29" s="128"/>
      <c r="E29" s="129"/>
      <c r="F29" s="125"/>
      <c r="G29" s="122"/>
      <c r="H29" s="123"/>
      <c r="I29" s="124"/>
      <c r="J29" s="124"/>
      <c r="K29" s="128"/>
      <c r="L29" s="129"/>
      <c r="M29" s="125"/>
      <c r="N29" s="79"/>
      <c r="O29" s="79"/>
      <c r="P29" s="79"/>
      <c r="Q29" s="79"/>
    </row>
    <row r="30" spans="1:17" x14ac:dyDescent="0.25">
      <c r="A30" s="130" t="s">
        <v>270</v>
      </c>
      <c r="B30" s="130" t="s">
        <v>270</v>
      </c>
      <c r="C30" s="124"/>
      <c r="D30" s="124"/>
      <c r="E30" s="126"/>
      <c r="F30" s="127"/>
      <c r="G30" s="122"/>
      <c r="H30" s="123"/>
      <c r="I30" s="124"/>
      <c r="J30" s="124"/>
      <c r="K30" s="128"/>
      <c r="L30" s="129"/>
      <c r="M30" s="125"/>
      <c r="N30" s="79"/>
      <c r="O30" s="79"/>
      <c r="P30" s="79"/>
      <c r="Q30" s="79"/>
    </row>
    <row r="31" spans="1:17" x14ac:dyDescent="0.25">
      <c r="A31" s="30"/>
      <c r="B31" s="31"/>
      <c r="C31" s="31"/>
      <c r="D31" s="31"/>
      <c r="E31" s="32"/>
      <c r="F31" s="33"/>
      <c r="G31" s="19"/>
      <c r="H31" s="34"/>
      <c r="I31" s="35"/>
      <c r="J31" s="35"/>
      <c r="K31" s="36"/>
      <c r="L31" s="37"/>
      <c r="M31" s="38"/>
    </row>
    <row r="32" spans="1:17" x14ac:dyDescent="0.25">
      <c r="A32" s="42"/>
      <c r="B32" s="31"/>
      <c r="C32" s="40"/>
      <c r="D32" s="31"/>
      <c r="E32" s="32"/>
      <c r="F32" s="33"/>
      <c r="G32" s="19"/>
      <c r="H32" s="34"/>
      <c r="I32" s="35"/>
      <c r="J32" s="35"/>
      <c r="K32" s="36"/>
      <c r="L32" s="37"/>
      <c r="M32" s="38"/>
    </row>
    <row r="33" spans="1:13" x14ac:dyDescent="0.25">
      <c r="A33" s="39"/>
      <c r="B33" s="31"/>
      <c r="C33" s="31"/>
      <c r="D33" s="31"/>
      <c r="E33" s="32"/>
      <c r="F33" s="33"/>
      <c r="G33" s="19"/>
      <c r="H33" s="34"/>
      <c r="I33" s="35"/>
      <c r="J33" s="35"/>
      <c r="K33" s="36"/>
      <c r="L33" s="37"/>
      <c r="M33" s="38"/>
    </row>
    <row r="34" spans="1:13" x14ac:dyDescent="0.25">
      <c r="A34" s="141"/>
      <c r="B34" s="141"/>
      <c r="C34" s="31"/>
      <c r="D34" s="31"/>
      <c r="E34" s="32"/>
      <c r="F34" s="33"/>
      <c r="G34" s="19"/>
      <c r="H34" s="34"/>
      <c r="I34" s="35"/>
      <c r="J34" s="35"/>
      <c r="K34" s="36"/>
      <c r="L34" s="37"/>
      <c r="M34" s="38"/>
    </row>
    <row r="35" spans="1:13" x14ac:dyDescent="0.25">
      <c r="A35" s="30"/>
      <c r="B35" s="31"/>
      <c r="C35" s="31"/>
      <c r="D35" s="31"/>
      <c r="E35" s="32"/>
      <c r="F35" s="33"/>
      <c r="G35" s="19"/>
      <c r="H35" s="34"/>
      <c r="I35" s="35"/>
      <c r="J35" s="35"/>
      <c r="K35" s="36"/>
      <c r="L35" s="37"/>
      <c r="M35" s="38"/>
    </row>
    <row r="36" spans="1:13" x14ac:dyDescent="0.25">
      <c r="A36" s="39"/>
      <c r="B36" s="31"/>
      <c r="C36" s="31"/>
      <c r="D36" s="31"/>
      <c r="E36" s="32"/>
      <c r="F36" s="33"/>
      <c r="G36" s="19"/>
      <c r="H36" s="34"/>
      <c r="I36" s="35"/>
      <c r="J36" s="35"/>
      <c r="K36" s="36"/>
      <c r="L36" s="37"/>
      <c r="M36" s="38"/>
    </row>
    <row r="37" spans="1:13" x14ac:dyDescent="0.25">
      <c r="A37" s="39"/>
      <c r="B37" s="31"/>
      <c r="C37" s="31"/>
      <c r="D37" s="31"/>
      <c r="E37" s="32"/>
      <c r="F37" s="33"/>
      <c r="G37" s="19"/>
      <c r="H37" s="34"/>
      <c r="I37" s="35"/>
      <c r="J37" s="35"/>
      <c r="K37" s="36"/>
      <c r="L37" s="37"/>
      <c r="M37" s="38"/>
    </row>
    <row r="38" spans="1:13" x14ac:dyDescent="0.25">
      <c r="A38" s="39"/>
      <c r="B38" s="31"/>
      <c r="C38" s="31"/>
      <c r="D38" s="31"/>
      <c r="E38" s="43"/>
      <c r="F38" s="44"/>
      <c r="G38" s="19"/>
      <c r="H38" s="34"/>
      <c r="I38" s="35"/>
      <c r="J38" s="35"/>
      <c r="K38" s="36"/>
      <c r="L38" s="37"/>
      <c r="M38" s="38"/>
    </row>
    <row r="39" spans="1:13" x14ac:dyDescent="0.25">
      <c r="A39" s="39"/>
      <c r="B39" s="31"/>
      <c r="C39" s="31"/>
      <c r="D39" s="31"/>
      <c r="E39" s="32"/>
      <c r="F39" s="33"/>
      <c r="G39" s="19"/>
      <c r="H39" s="34"/>
      <c r="I39" s="35"/>
      <c r="J39" s="35"/>
      <c r="K39" s="36"/>
      <c r="L39" s="37"/>
      <c r="M39" s="38"/>
    </row>
    <row r="40" spans="1:13" x14ac:dyDescent="0.25">
      <c r="A40" s="141"/>
      <c r="B40" s="141"/>
      <c r="C40" s="31"/>
      <c r="D40" s="31"/>
      <c r="E40" s="32"/>
      <c r="F40" s="33"/>
      <c r="G40" s="19"/>
      <c r="H40" s="34"/>
      <c r="I40" s="35"/>
      <c r="J40" s="35"/>
      <c r="K40" s="36"/>
      <c r="L40" s="37"/>
      <c r="M40" s="38"/>
    </row>
    <row r="41" spans="1:13" x14ac:dyDescent="0.25">
      <c r="A41" s="30"/>
      <c r="B41" s="31"/>
      <c r="C41" s="31"/>
      <c r="D41" s="31"/>
      <c r="E41" s="32"/>
      <c r="F41" s="33"/>
      <c r="G41" s="19"/>
      <c r="H41" s="34"/>
      <c r="I41" s="35"/>
      <c r="J41" s="35"/>
      <c r="K41" s="36"/>
      <c r="L41" s="37"/>
      <c r="M41" s="38"/>
    </row>
    <row r="42" spans="1:13" x14ac:dyDescent="0.25">
      <c r="A42" s="39"/>
      <c r="B42" s="31"/>
      <c r="C42" s="31"/>
      <c r="D42" s="31"/>
      <c r="E42" s="32"/>
      <c r="F42" s="33"/>
      <c r="G42" s="19"/>
      <c r="H42" s="34"/>
      <c r="I42" s="35"/>
      <c r="J42" s="35"/>
      <c r="K42" s="36"/>
      <c r="L42" s="37"/>
      <c r="M42" s="38"/>
    </row>
    <row r="43" spans="1:13" x14ac:dyDescent="0.25">
      <c r="A43" s="39"/>
      <c r="B43" s="31"/>
      <c r="C43" s="31"/>
      <c r="D43" s="31"/>
      <c r="E43" s="32"/>
      <c r="F43" s="33"/>
      <c r="G43" s="19"/>
      <c r="H43" s="34"/>
      <c r="I43" s="35"/>
      <c r="J43" s="35"/>
      <c r="K43" s="36"/>
      <c r="L43" s="37"/>
      <c r="M43" s="38"/>
    </row>
    <row r="44" spans="1:13" x14ac:dyDescent="0.25">
      <c r="A44" s="40"/>
      <c r="B44" s="31"/>
      <c r="C44" s="31"/>
      <c r="D44" s="31"/>
      <c r="E44" s="32"/>
      <c r="F44" s="33"/>
      <c r="G44" s="19"/>
      <c r="H44" s="34"/>
      <c r="I44" s="35"/>
      <c r="J44" s="35"/>
      <c r="K44" s="36"/>
      <c r="L44" s="37"/>
      <c r="M44" s="38"/>
    </row>
    <row r="45" spans="1:13" x14ac:dyDescent="0.25">
      <c r="A45" s="39"/>
      <c r="B45" s="31"/>
      <c r="C45" s="31"/>
      <c r="D45" s="31"/>
      <c r="E45" s="32"/>
      <c r="F45" s="33"/>
      <c r="G45" s="19"/>
      <c r="H45" s="34"/>
      <c r="I45" s="35"/>
      <c r="J45" s="35"/>
      <c r="K45" s="36"/>
      <c r="L45" s="37"/>
      <c r="M45" s="38"/>
    </row>
    <row r="46" spans="1:13" x14ac:dyDescent="0.25">
      <c r="A46" s="39"/>
      <c r="B46" s="31"/>
      <c r="C46" s="31"/>
      <c r="D46" s="31"/>
      <c r="E46" s="43"/>
      <c r="F46" s="44"/>
      <c r="G46" s="19"/>
      <c r="H46" s="34"/>
      <c r="I46" s="35"/>
      <c r="J46" s="35"/>
      <c r="K46" s="36"/>
      <c r="L46" s="37"/>
      <c r="M46" s="38"/>
    </row>
    <row r="47" spans="1:13" x14ac:dyDescent="0.25">
      <c r="A47" s="39"/>
      <c r="B47" s="31"/>
      <c r="C47" s="31"/>
      <c r="D47" s="30"/>
      <c r="E47" s="41"/>
      <c r="F47" s="40"/>
      <c r="G47" s="19"/>
      <c r="H47" s="34"/>
      <c r="I47" s="35"/>
      <c r="J47" s="35"/>
      <c r="K47" s="36"/>
      <c r="L47" s="37"/>
      <c r="M47" s="38"/>
    </row>
    <row r="48" spans="1:13" x14ac:dyDescent="0.25">
      <c r="A48" s="39"/>
      <c r="B48" s="31"/>
      <c r="C48" s="31"/>
      <c r="D48" s="30"/>
      <c r="E48" s="41"/>
      <c r="F48" s="40"/>
      <c r="G48" s="19"/>
      <c r="H48" s="34"/>
      <c r="I48" s="35"/>
      <c r="J48" s="35"/>
      <c r="K48" s="36"/>
      <c r="L48" s="37"/>
      <c r="M48" s="38"/>
    </row>
    <row r="49" spans="1:13" x14ac:dyDescent="0.25">
      <c r="A49" s="45"/>
      <c r="B49" s="45"/>
      <c r="C49" s="46"/>
      <c r="D49" s="47"/>
      <c r="E49" s="48"/>
      <c r="F49" s="46"/>
      <c r="G49" s="19"/>
      <c r="H49" s="140"/>
      <c r="I49" s="140"/>
      <c r="J49" s="49"/>
      <c r="K49" s="50"/>
      <c r="L49" s="51"/>
      <c r="M49" s="49"/>
    </row>
    <row r="50" spans="1:13" x14ac:dyDescent="0.25">
      <c r="A50" s="47"/>
      <c r="B50" s="52"/>
      <c r="C50" s="52"/>
      <c r="D50" s="47"/>
      <c r="E50" s="48"/>
      <c r="F50" s="46"/>
      <c r="G50" s="19"/>
      <c r="H50" s="50"/>
      <c r="I50" s="53"/>
      <c r="J50" s="53"/>
      <c r="K50" s="50"/>
      <c r="L50" s="51"/>
      <c r="M50" s="49"/>
    </row>
    <row r="51" spans="1:13" x14ac:dyDescent="0.25">
      <c r="A51" s="54"/>
      <c r="B51" s="52"/>
      <c r="C51" s="52"/>
      <c r="D51" s="52"/>
      <c r="E51" s="55"/>
      <c r="F51" s="46"/>
      <c r="G51" s="19"/>
      <c r="H51" s="56"/>
      <c r="I51" s="53"/>
      <c r="J51" s="53"/>
      <c r="K51" s="53"/>
      <c r="L51" s="57"/>
      <c r="M51" s="49"/>
    </row>
    <row r="52" spans="1:13" x14ac:dyDescent="0.25">
      <c r="A52" s="47"/>
      <c r="B52" s="52"/>
      <c r="C52" s="52"/>
      <c r="D52" s="47"/>
      <c r="E52" s="33"/>
      <c r="F52" s="46"/>
      <c r="G52" s="19"/>
      <c r="H52" s="50"/>
      <c r="I52" s="53"/>
      <c r="J52" s="53"/>
      <c r="K52" s="50"/>
      <c r="L52" s="58"/>
      <c r="M52" s="49"/>
    </row>
    <row r="53" spans="1:13" x14ac:dyDescent="0.25">
      <c r="A53" s="54"/>
      <c r="B53" s="52"/>
      <c r="C53" s="52"/>
      <c r="D53" s="52"/>
      <c r="E53" s="46"/>
      <c r="F53" s="46"/>
      <c r="G53" s="19"/>
      <c r="H53" s="56"/>
      <c r="I53" s="53"/>
      <c r="J53" s="53"/>
      <c r="K53" s="53"/>
      <c r="L53" s="49"/>
      <c r="M53" s="49"/>
    </row>
    <row r="54" spans="1:13" x14ac:dyDescent="0.25">
      <c r="A54" s="47"/>
      <c r="B54" s="52"/>
      <c r="C54" s="52"/>
      <c r="D54" s="47"/>
      <c r="E54" s="46"/>
      <c r="F54" s="46"/>
      <c r="G54" s="19"/>
      <c r="H54" s="50"/>
      <c r="I54" s="53"/>
      <c r="J54" s="53"/>
      <c r="K54" s="50"/>
      <c r="L54" s="49"/>
      <c r="M54" s="49"/>
    </row>
    <row r="55" spans="1:13" x14ac:dyDescent="0.25">
      <c r="A55" s="54"/>
      <c r="B55" s="52"/>
      <c r="C55" s="52"/>
      <c r="D55" s="52"/>
      <c r="E55" s="59"/>
      <c r="F55" s="46"/>
      <c r="G55" s="19"/>
      <c r="H55" s="56"/>
      <c r="I55" s="53"/>
      <c r="J55" s="53"/>
      <c r="K55" s="53"/>
      <c r="L55" s="60"/>
      <c r="M55" s="49"/>
    </row>
    <row r="56" spans="1:13" x14ac:dyDescent="0.25">
      <c r="A56" s="47"/>
      <c r="B56" s="52"/>
      <c r="C56" s="52"/>
      <c r="D56" s="47"/>
      <c r="E56" s="59"/>
      <c r="F56" s="46"/>
      <c r="G56" s="19"/>
      <c r="H56" s="50"/>
      <c r="I56" s="53"/>
      <c r="J56" s="53"/>
      <c r="K56" s="50"/>
      <c r="L56" s="60"/>
      <c r="M56" s="49"/>
    </row>
    <row r="57" spans="1:13" x14ac:dyDescent="0.25">
      <c r="A57" s="54"/>
      <c r="B57" s="52"/>
      <c r="C57" s="52"/>
      <c r="D57" s="52"/>
      <c r="E57" s="61"/>
      <c r="F57" s="46"/>
      <c r="G57" s="19"/>
      <c r="H57" s="56"/>
      <c r="I57" s="53"/>
      <c r="J57" s="53"/>
      <c r="K57" s="53"/>
      <c r="L57" s="62"/>
      <c r="M57" s="49"/>
    </row>
    <row r="58" spans="1:13" x14ac:dyDescent="0.25">
      <c r="A58" s="54"/>
      <c r="B58" s="52"/>
      <c r="C58" s="52"/>
      <c r="D58" s="47"/>
      <c r="E58" s="46"/>
      <c r="F58" s="46"/>
      <c r="G58" s="19"/>
      <c r="H58" s="50"/>
      <c r="I58" s="53"/>
      <c r="J58" s="53"/>
      <c r="K58" s="50"/>
      <c r="L58" s="49"/>
      <c r="M58" s="49"/>
    </row>
    <row r="59" spans="1:13" x14ac:dyDescent="0.25">
      <c r="A59" s="63"/>
      <c r="B59" s="64"/>
      <c r="C59" s="65"/>
      <c r="D59" s="64"/>
      <c r="E59" s="66"/>
      <c r="F59" s="66"/>
      <c r="G59" s="19"/>
      <c r="H59" s="67"/>
      <c r="I59" s="68"/>
      <c r="J59" s="69"/>
      <c r="K59" s="68"/>
      <c r="L59" s="70"/>
      <c r="M59" s="70"/>
    </row>
    <row r="60" spans="1:13" x14ac:dyDescent="0.25">
      <c r="A60" s="71"/>
      <c r="B60" s="64"/>
      <c r="C60" s="136"/>
      <c r="D60" s="137"/>
      <c r="E60" s="71"/>
      <c r="F60" s="46"/>
      <c r="G60" s="19"/>
      <c r="H60" s="72"/>
      <c r="I60" s="68"/>
      <c r="J60" s="138"/>
      <c r="K60" s="139"/>
      <c r="L60" s="72"/>
      <c r="M60" s="49"/>
    </row>
  </sheetData>
  <sheetProtection password="F030" sheet="1" objects="1" scenarios="1"/>
  <mergeCells count="11">
    <mergeCell ref="C60:D60"/>
    <mergeCell ref="J60:K60"/>
    <mergeCell ref="H49:I49"/>
    <mergeCell ref="A34:B34"/>
    <mergeCell ref="H1:L1"/>
    <mergeCell ref="A1:E1"/>
    <mergeCell ref="A40:B40"/>
    <mergeCell ref="A19:F20"/>
    <mergeCell ref="A22:F23"/>
    <mergeCell ref="H19:M20"/>
    <mergeCell ref="H22:M23"/>
  </mergeCells>
  <phoneticPr fontId="14" type="noConversion"/>
  <pageMargins left="0.7" right="0.7" top="0.75" bottom="0.75" header="0.3" footer="0.3"/>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topLeftCell="B13" zoomScale="80" zoomScaleNormal="80" workbookViewId="0">
      <selection activeCell="C27" sqref="C27"/>
    </sheetView>
  </sheetViews>
  <sheetFormatPr defaultColWidth="9.140625" defaultRowHeight="15" x14ac:dyDescent="0.25"/>
  <cols>
    <col min="1" max="1" width="62.5703125" style="7" customWidth="1"/>
    <col min="2" max="2" width="3.42578125" style="8" customWidth="1"/>
    <col min="3" max="3" width="29.42578125" style="8" customWidth="1"/>
    <col min="4" max="4" width="4.7109375" style="7" customWidth="1"/>
    <col min="5" max="5" width="6" style="7" customWidth="1"/>
    <col min="6" max="7" width="9.140625" style="7"/>
    <col min="8" max="8" width="64.7109375" style="7" bestFit="1" customWidth="1"/>
    <col min="9" max="9" width="9.140625" style="8"/>
    <col min="10" max="10" width="29.85546875" style="8" customWidth="1"/>
    <col min="11" max="11" width="7" style="7" customWidth="1"/>
    <col min="12" max="12" width="7.28515625" style="7" customWidth="1"/>
    <col min="13" max="16384" width="9.140625" style="7"/>
  </cols>
  <sheetData>
    <row r="1" spans="1:13" x14ac:dyDescent="0.25">
      <c r="A1" s="143" t="s">
        <v>214</v>
      </c>
      <c r="B1" s="143"/>
      <c r="C1" s="143"/>
      <c r="D1" s="143"/>
      <c r="E1" s="143"/>
      <c r="F1" s="78"/>
      <c r="G1" s="79"/>
      <c r="H1" s="142" t="s">
        <v>227</v>
      </c>
      <c r="I1" s="142"/>
      <c r="J1" s="142"/>
      <c r="K1" s="142"/>
      <c r="L1" s="142"/>
      <c r="M1" s="80"/>
    </row>
    <row r="2" spans="1:13" x14ac:dyDescent="0.25">
      <c r="A2" s="81"/>
      <c r="B2" s="82"/>
      <c r="C2" s="82"/>
      <c r="D2" s="81"/>
      <c r="E2" s="78"/>
      <c r="F2" s="78"/>
      <c r="G2" s="79"/>
      <c r="H2" s="83"/>
      <c r="I2" s="84"/>
      <c r="J2" s="84"/>
      <c r="K2" s="83"/>
      <c r="L2" s="80"/>
      <c r="M2" s="80"/>
    </row>
    <row r="3" spans="1:13" x14ac:dyDescent="0.25">
      <c r="A3" s="81" t="s">
        <v>7</v>
      </c>
      <c r="B3" s="82"/>
      <c r="C3" s="82"/>
      <c r="D3" s="81"/>
      <c r="E3" s="78"/>
      <c r="F3" s="78"/>
      <c r="G3" s="79"/>
      <c r="H3" s="83" t="s">
        <v>7</v>
      </c>
      <c r="I3" s="84"/>
      <c r="J3" s="84"/>
      <c r="K3" s="83"/>
      <c r="L3" s="80"/>
      <c r="M3" s="80"/>
    </row>
    <row r="4" spans="1:13" x14ac:dyDescent="0.25">
      <c r="A4" s="81" t="s">
        <v>215</v>
      </c>
      <c r="B4" s="82" t="s">
        <v>1</v>
      </c>
      <c r="C4" s="82">
        <v>1.21</v>
      </c>
      <c r="D4" s="81"/>
      <c r="E4" s="78"/>
      <c r="F4" s="78"/>
      <c r="G4" s="79"/>
      <c r="H4" s="83" t="s">
        <v>41</v>
      </c>
      <c r="I4" s="84" t="s">
        <v>1</v>
      </c>
      <c r="J4" s="75">
        <v>1.21</v>
      </c>
      <c r="K4" s="83"/>
      <c r="L4" s="80"/>
      <c r="M4" s="80"/>
    </row>
    <row r="5" spans="1:13" ht="16.5" x14ac:dyDescent="0.3">
      <c r="A5" s="81" t="s">
        <v>216</v>
      </c>
      <c r="B5" s="82" t="s">
        <v>1</v>
      </c>
      <c r="C5" s="82">
        <v>0.98</v>
      </c>
      <c r="D5" s="81"/>
      <c r="E5" s="78"/>
      <c r="F5" s="78"/>
      <c r="G5" s="79"/>
      <c r="H5" s="83" t="s">
        <v>216</v>
      </c>
      <c r="I5" s="84" t="s">
        <v>1</v>
      </c>
      <c r="J5" s="75">
        <v>0.98</v>
      </c>
      <c r="K5" s="83"/>
      <c r="L5" s="80"/>
      <c r="M5" s="80"/>
    </row>
    <row r="6" spans="1:13" ht="16.5" x14ac:dyDescent="0.3">
      <c r="A6" s="81" t="s">
        <v>217</v>
      </c>
      <c r="B6" s="82" t="s">
        <v>1</v>
      </c>
      <c r="C6" s="82">
        <v>0.97</v>
      </c>
      <c r="D6" s="81"/>
      <c r="E6" s="78"/>
      <c r="F6" s="78"/>
      <c r="G6" s="79"/>
      <c r="H6" s="83" t="s">
        <v>217</v>
      </c>
      <c r="I6" s="84" t="s">
        <v>1</v>
      </c>
      <c r="J6" s="75">
        <v>0.97</v>
      </c>
      <c r="K6" s="83"/>
      <c r="L6" s="80"/>
      <c r="M6" s="80"/>
    </row>
    <row r="7" spans="1:13" ht="16.5" x14ac:dyDescent="0.3">
      <c r="A7" s="81" t="s">
        <v>218</v>
      </c>
      <c r="B7" s="82" t="s">
        <v>1</v>
      </c>
      <c r="C7" s="82">
        <v>0.94</v>
      </c>
      <c r="D7" s="81"/>
      <c r="E7" s="78"/>
      <c r="F7" s="85"/>
      <c r="G7" s="79"/>
      <c r="H7" s="83" t="s">
        <v>218</v>
      </c>
      <c r="I7" s="84" t="s">
        <v>1</v>
      </c>
      <c r="J7" s="75">
        <v>0.94</v>
      </c>
      <c r="K7" s="83"/>
      <c r="L7" s="80"/>
      <c r="M7" s="86"/>
    </row>
    <row r="8" spans="1:13" ht="16.5" x14ac:dyDescent="0.3">
      <c r="A8" s="81" t="s">
        <v>219</v>
      </c>
      <c r="B8" s="82" t="s">
        <v>1</v>
      </c>
      <c r="C8" s="82">
        <v>0.92</v>
      </c>
      <c r="D8" s="81"/>
      <c r="E8" s="78"/>
      <c r="F8" s="85"/>
      <c r="G8" s="79"/>
      <c r="H8" s="83" t="s">
        <v>219</v>
      </c>
      <c r="I8" s="84" t="s">
        <v>1</v>
      </c>
      <c r="J8" s="75">
        <v>0.92</v>
      </c>
      <c r="K8" s="83"/>
      <c r="L8" s="80"/>
      <c r="M8" s="86"/>
    </row>
    <row r="9" spans="1:13" x14ac:dyDescent="0.25">
      <c r="A9" s="81" t="s">
        <v>42</v>
      </c>
      <c r="B9" s="82" t="s">
        <v>1</v>
      </c>
      <c r="C9" s="146">
        <v>63.5</v>
      </c>
      <c r="D9" s="81" t="s">
        <v>44</v>
      </c>
      <c r="E9" s="78"/>
      <c r="F9" s="78"/>
      <c r="G9" s="79"/>
      <c r="H9" s="83" t="s">
        <v>42</v>
      </c>
      <c r="I9" s="84" t="s">
        <v>1</v>
      </c>
      <c r="J9" s="77">
        <v>63.5</v>
      </c>
      <c r="K9" s="83" t="s">
        <v>44</v>
      </c>
      <c r="L9" s="80"/>
      <c r="M9" s="80"/>
    </row>
    <row r="10" spans="1:13" x14ac:dyDescent="0.25">
      <c r="A10" s="81" t="s">
        <v>43</v>
      </c>
      <c r="B10" s="82" t="s">
        <v>1</v>
      </c>
      <c r="C10" s="82">
        <v>64.5</v>
      </c>
      <c r="D10" s="81" t="s">
        <v>44</v>
      </c>
      <c r="E10" s="78"/>
      <c r="F10" s="78"/>
      <c r="G10" s="79"/>
      <c r="H10" s="83" t="s">
        <v>43</v>
      </c>
      <c r="I10" s="84" t="s">
        <v>1</v>
      </c>
      <c r="J10" s="75">
        <v>64.5</v>
      </c>
      <c r="K10" s="83" t="s">
        <v>44</v>
      </c>
      <c r="L10" s="80"/>
      <c r="M10" s="80"/>
    </row>
    <row r="11" spans="1:13" x14ac:dyDescent="0.25">
      <c r="A11" s="81" t="s">
        <v>30</v>
      </c>
      <c r="B11" s="82" t="s">
        <v>1</v>
      </c>
      <c r="C11" s="82">
        <v>2</v>
      </c>
      <c r="D11" s="81" t="s">
        <v>30</v>
      </c>
      <c r="E11" s="78"/>
      <c r="F11" s="78"/>
      <c r="G11" s="79"/>
      <c r="H11" s="83" t="s">
        <v>30</v>
      </c>
      <c r="I11" s="84" t="s">
        <v>1</v>
      </c>
      <c r="J11" s="75">
        <v>2</v>
      </c>
      <c r="K11" s="83" t="s">
        <v>30</v>
      </c>
      <c r="L11" s="80"/>
      <c r="M11" s="80"/>
    </row>
    <row r="12" spans="1:13" x14ac:dyDescent="0.25">
      <c r="A12" s="81" t="s">
        <v>54</v>
      </c>
      <c r="B12" s="82" t="s">
        <v>1</v>
      </c>
      <c r="C12" s="82">
        <v>100</v>
      </c>
      <c r="D12" s="81" t="s">
        <v>183</v>
      </c>
      <c r="E12" s="78" t="s">
        <v>1</v>
      </c>
      <c r="F12" s="78">
        <v>560</v>
      </c>
      <c r="G12" s="79"/>
      <c r="H12" s="83" t="s">
        <v>54</v>
      </c>
      <c r="I12" s="84" t="s">
        <v>1</v>
      </c>
      <c r="J12" s="75">
        <v>100</v>
      </c>
      <c r="K12" s="83" t="s">
        <v>183</v>
      </c>
      <c r="L12" s="80" t="s">
        <v>1</v>
      </c>
      <c r="M12" s="74">
        <v>560</v>
      </c>
    </row>
    <row r="13" spans="1:13" x14ac:dyDescent="0.25">
      <c r="A13" s="81" t="s">
        <v>58</v>
      </c>
      <c r="B13" s="82" t="s">
        <v>1</v>
      </c>
      <c r="C13" s="82">
        <v>120</v>
      </c>
      <c r="D13" s="81" t="s">
        <v>183</v>
      </c>
      <c r="E13" s="78" t="s">
        <v>1</v>
      </c>
      <c r="F13" s="78">
        <v>580</v>
      </c>
      <c r="G13" s="79"/>
      <c r="H13" s="83" t="s">
        <v>58</v>
      </c>
      <c r="I13" s="84" t="s">
        <v>1</v>
      </c>
      <c r="J13" s="75">
        <v>120</v>
      </c>
      <c r="K13" s="83" t="s">
        <v>183</v>
      </c>
      <c r="L13" s="80" t="s">
        <v>1</v>
      </c>
      <c r="M13" s="74">
        <v>580</v>
      </c>
    </row>
    <row r="14" spans="1:13" ht="16.5" x14ac:dyDescent="0.3">
      <c r="A14" s="81" t="s">
        <v>62</v>
      </c>
      <c r="B14" s="82" t="s">
        <v>1</v>
      </c>
      <c r="C14" s="82">
        <v>520</v>
      </c>
      <c r="D14" s="81" t="s">
        <v>220</v>
      </c>
      <c r="E14" s="78"/>
      <c r="F14" s="78"/>
      <c r="G14" s="79"/>
      <c r="H14" s="83" t="s">
        <v>62</v>
      </c>
      <c r="I14" s="84" t="s">
        <v>1</v>
      </c>
      <c r="J14" s="75">
        <v>520</v>
      </c>
      <c r="K14" s="83" t="s">
        <v>220</v>
      </c>
      <c r="L14" s="80"/>
      <c r="M14" s="80"/>
    </row>
    <row r="15" spans="1:13" ht="16.5" x14ac:dyDescent="0.3">
      <c r="A15" s="81" t="s">
        <v>63</v>
      </c>
      <c r="B15" s="82" t="s">
        <v>1</v>
      </c>
      <c r="C15" s="82">
        <v>14.65</v>
      </c>
      <c r="D15" s="81" t="s">
        <v>8</v>
      </c>
      <c r="E15" s="78"/>
      <c r="F15" s="78"/>
      <c r="G15" s="79"/>
      <c r="H15" s="83" t="s">
        <v>63</v>
      </c>
      <c r="I15" s="84" t="s">
        <v>1</v>
      </c>
      <c r="J15" s="75">
        <v>14.65</v>
      </c>
      <c r="K15" s="83" t="s">
        <v>8</v>
      </c>
      <c r="L15" s="80"/>
      <c r="M15" s="80"/>
    </row>
    <row r="16" spans="1:13" x14ac:dyDescent="0.25">
      <c r="A16" s="81" t="s">
        <v>45</v>
      </c>
      <c r="B16" s="82" t="s">
        <v>1</v>
      </c>
      <c r="C16" s="82">
        <v>100</v>
      </c>
      <c r="D16" s="81" t="s">
        <v>8</v>
      </c>
      <c r="E16" s="78"/>
      <c r="F16" s="78"/>
      <c r="G16" s="79"/>
      <c r="H16" s="83" t="s">
        <v>45</v>
      </c>
      <c r="I16" s="84" t="s">
        <v>1</v>
      </c>
      <c r="J16" s="75">
        <v>100</v>
      </c>
      <c r="K16" s="83" t="s">
        <v>8</v>
      </c>
      <c r="L16" s="80"/>
      <c r="M16" s="80"/>
    </row>
    <row r="17" spans="1:13" x14ac:dyDescent="0.25">
      <c r="A17" s="81" t="s">
        <v>46</v>
      </c>
      <c r="B17" s="82" t="s">
        <v>1</v>
      </c>
      <c r="C17" s="82">
        <v>900</v>
      </c>
      <c r="D17" s="81"/>
      <c r="E17" s="78"/>
      <c r="F17" s="78"/>
      <c r="G17" s="79"/>
      <c r="H17" s="83" t="s">
        <v>46</v>
      </c>
      <c r="I17" s="84" t="s">
        <v>1</v>
      </c>
      <c r="J17" s="75">
        <v>900</v>
      </c>
      <c r="K17" s="83"/>
      <c r="L17" s="80"/>
      <c r="M17" s="80"/>
    </row>
    <row r="18" spans="1:13" x14ac:dyDescent="0.25">
      <c r="A18" s="81" t="s">
        <v>33</v>
      </c>
      <c r="B18" s="82" t="s">
        <v>1</v>
      </c>
      <c r="C18" s="82">
        <v>2</v>
      </c>
      <c r="D18" s="81"/>
      <c r="E18" s="78"/>
      <c r="F18" s="78"/>
      <c r="G18" s="79"/>
      <c r="H18" s="83" t="s">
        <v>33</v>
      </c>
      <c r="I18" s="84" t="s">
        <v>1</v>
      </c>
      <c r="J18" s="75">
        <v>2</v>
      </c>
      <c r="K18" s="83"/>
      <c r="L18" s="80"/>
      <c r="M18" s="80"/>
    </row>
    <row r="19" spans="1:13" x14ac:dyDescent="0.25">
      <c r="A19" s="81" t="s">
        <v>48</v>
      </c>
      <c r="B19" s="82" t="s">
        <v>1</v>
      </c>
      <c r="C19" s="82">
        <v>5</v>
      </c>
      <c r="D19" s="81" t="s">
        <v>47</v>
      </c>
      <c r="E19" s="78"/>
      <c r="F19" s="78"/>
      <c r="G19" s="79"/>
      <c r="H19" s="83" t="s">
        <v>48</v>
      </c>
      <c r="I19" s="84" t="s">
        <v>1</v>
      </c>
      <c r="J19" s="75">
        <v>5</v>
      </c>
      <c r="K19" s="83" t="s">
        <v>47</v>
      </c>
      <c r="L19" s="80"/>
      <c r="M19" s="80"/>
    </row>
    <row r="20" spans="1:13" x14ac:dyDescent="0.25">
      <c r="A20" s="81" t="s">
        <v>61</v>
      </c>
      <c r="B20" s="82"/>
      <c r="C20" s="82"/>
      <c r="D20" s="81"/>
      <c r="E20" s="78"/>
      <c r="F20" s="78"/>
      <c r="G20" s="79"/>
      <c r="H20" s="83" t="s">
        <v>61</v>
      </c>
      <c r="I20" s="84"/>
      <c r="J20" s="75"/>
      <c r="K20" s="83"/>
      <c r="L20" s="80"/>
      <c r="M20" s="80"/>
    </row>
    <row r="21" spans="1:13" x14ac:dyDescent="0.25">
      <c r="A21" s="81" t="s">
        <v>164</v>
      </c>
      <c r="B21" s="82" t="s">
        <v>1</v>
      </c>
      <c r="C21" s="82">
        <v>0.82</v>
      </c>
      <c r="D21" s="81"/>
      <c r="E21" s="78"/>
      <c r="F21" s="78"/>
      <c r="G21" s="79"/>
      <c r="H21" s="83" t="s">
        <v>164</v>
      </c>
      <c r="I21" s="84" t="s">
        <v>1</v>
      </c>
      <c r="J21" s="75">
        <v>0.82</v>
      </c>
      <c r="K21" s="83"/>
      <c r="L21" s="80"/>
      <c r="M21" s="80"/>
    </row>
    <row r="22" spans="1:13" x14ac:dyDescent="0.25">
      <c r="A22" s="81"/>
      <c r="B22" s="82"/>
      <c r="C22" s="82"/>
      <c r="D22" s="81"/>
      <c r="E22" s="78"/>
      <c r="F22" s="78"/>
      <c r="G22" s="79"/>
      <c r="H22" s="83"/>
      <c r="I22" s="84"/>
      <c r="J22" s="84"/>
      <c r="K22" s="83"/>
      <c r="L22" s="80"/>
      <c r="M22" s="80"/>
    </row>
    <row r="23" spans="1:13" x14ac:dyDescent="0.25">
      <c r="A23" s="147" t="s">
        <v>29</v>
      </c>
      <c r="B23" s="82"/>
      <c r="C23" s="87"/>
      <c r="D23" s="81"/>
      <c r="E23" s="78"/>
      <c r="F23" s="78"/>
      <c r="G23" s="79"/>
      <c r="H23" s="148" t="s">
        <v>29</v>
      </c>
      <c r="I23" s="84"/>
      <c r="J23" s="88"/>
      <c r="K23" s="83"/>
      <c r="L23" s="80"/>
      <c r="M23" s="80"/>
    </row>
    <row r="24" spans="1:13" x14ac:dyDescent="0.25">
      <c r="A24" s="149"/>
      <c r="B24" s="89"/>
      <c r="C24" s="89"/>
      <c r="D24" s="89"/>
      <c r="E24" s="91"/>
      <c r="F24" s="91"/>
      <c r="G24" s="79"/>
      <c r="H24" s="150"/>
      <c r="I24" s="93"/>
      <c r="J24" s="93"/>
      <c r="K24" s="93"/>
      <c r="L24" s="95"/>
      <c r="M24" s="95"/>
    </row>
    <row r="25" spans="1:13" x14ac:dyDescent="0.25">
      <c r="A25" s="151" t="s">
        <v>51</v>
      </c>
      <c r="B25" s="151"/>
      <c r="C25" s="89"/>
      <c r="D25" s="89"/>
      <c r="E25" s="91"/>
      <c r="F25" s="91"/>
      <c r="G25" s="79"/>
      <c r="H25" s="152" t="s">
        <v>51</v>
      </c>
      <c r="I25" s="152"/>
      <c r="J25" s="93"/>
      <c r="K25" s="93"/>
      <c r="L25" s="95"/>
      <c r="M25" s="95"/>
    </row>
    <row r="26" spans="1:13" x14ac:dyDescent="0.25">
      <c r="A26" s="149"/>
      <c r="B26" s="89"/>
      <c r="C26" s="89"/>
      <c r="D26" s="89"/>
      <c r="E26" s="91"/>
      <c r="F26" s="91"/>
      <c r="G26" s="79"/>
      <c r="H26" s="150"/>
      <c r="I26" s="93"/>
      <c r="J26" s="93"/>
      <c r="K26" s="93"/>
      <c r="L26" s="95"/>
      <c r="M26" s="95"/>
    </row>
    <row r="27" spans="1:13" x14ac:dyDescent="0.25">
      <c r="A27" s="153" t="s">
        <v>12</v>
      </c>
      <c r="B27" s="89" t="s">
        <v>1</v>
      </c>
      <c r="C27" s="91" t="s">
        <v>236</v>
      </c>
      <c r="D27" s="89" t="s">
        <v>1</v>
      </c>
      <c r="E27" s="91">
        <f>C17/C16</f>
        <v>9</v>
      </c>
      <c r="F27" s="91"/>
      <c r="G27" s="79"/>
      <c r="H27" s="154" t="s">
        <v>12</v>
      </c>
      <c r="I27" s="93" t="s">
        <v>1</v>
      </c>
      <c r="J27" s="95" t="s">
        <v>236</v>
      </c>
      <c r="K27" s="93" t="s">
        <v>1</v>
      </c>
      <c r="L27" s="163"/>
      <c r="M27" s="95"/>
    </row>
    <row r="28" spans="1:13" x14ac:dyDescent="0.25">
      <c r="A28" s="149"/>
      <c r="B28" s="89"/>
      <c r="C28" s="91"/>
      <c r="D28" s="89"/>
      <c r="E28" s="91"/>
      <c r="F28" s="91"/>
      <c r="G28" s="79"/>
      <c r="H28" s="150"/>
      <c r="I28" s="93"/>
      <c r="J28" s="95"/>
      <c r="K28" s="93"/>
      <c r="L28" s="95"/>
      <c r="M28" s="95"/>
    </row>
    <row r="29" spans="1:13" x14ac:dyDescent="0.25">
      <c r="A29" s="151" t="s">
        <v>237</v>
      </c>
      <c r="B29" s="151"/>
      <c r="C29" s="91"/>
      <c r="D29" s="89"/>
      <c r="E29" s="91"/>
      <c r="F29" s="91"/>
      <c r="G29" s="79"/>
      <c r="H29" s="152" t="s">
        <v>237</v>
      </c>
      <c r="I29" s="152"/>
      <c r="J29" s="95"/>
      <c r="K29" s="93"/>
      <c r="L29" s="95"/>
      <c r="M29" s="95"/>
    </row>
    <row r="30" spans="1:13" x14ac:dyDescent="0.25">
      <c r="A30" s="149"/>
      <c r="B30" s="89"/>
      <c r="C30" s="91"/>
      <c r="D30" s="89"/>
      <c r="E30" s="91"/>
      <c r="F30" s="91"/>
      <c r="G30" s="79"/>
      <c r="H30" s="150"/>
      <c r="I30" s="93"/>
      <c r="J30" s="95"/>
      <c r="K30" s="93"/>
      <c r="L30" s="95"/>
      <c r="M30" s="95"/>
    </row>
    <row r="31" spans="1:13" ht="18.75" x14ac:dyDescent="0.3">
      <c r="A31" s="153" t="s">
        <v>12</v>
      </c>
      <c r="B31" s="89" t="s">
        <v>1</v>
      </c>
      <c r="C31" s="91" t="s">
        <v>238</v>
      </c>
      <c r="D31" s="89" t="s">
        <v>1</v>
      </c>
      <c r="E31" s="155">
        <f>E27^(1/C18)</f>
        <v>3</v>
      </c>
      <c r="F31" s="91"/>
      <c r="G31" s="79"/>
      <c r="H31" s="154" t="s">
        <v>12</v>
      </c>
      <c r="I31" s="93" t="s">
        <v>1</v>
      </c>
      <c r="J31" s="95" t="s">
        <v>238</v>
      </c>
      <c r="K31" s="93" t="s">
        <v>1</v>
      </c>
      <c r="L31" s="164">
        <f>L27^(1/J18)</f>
        <v>0</v>
      </c>
      <c r="M31" s="95"/>
    </row>
    <row r="32" spans="1:13" x14ac:dyDescent="0.25">
      <c r="A32" s="149"/>
      <c r="B32" s="89"/>
      <c r="C32" s="91"/>
      <c r="D32" s="89"/>
      <c r="E32" s="91"/>
      <c r="F32" s="91"/>
      <c r="G32" s="79"/>
      <c r="H32" s="150"/>
      <c r="I32" s="93"/>
      <c r="J32" s="95"/>
      <c r="K32" s="93"/>
      <c r="L32" s="95"/>
      <c r="M32" s="95"/>
    </row>
    <row r="33" spans="1:13" x14ac:dyDescent="0.25">
      <c r="A33" s="151" t="s">
        <v>23</v>
      </c>
      <c r="B33" s="151"/>
      <c r="C33" s="89"/>
      <c r="D33" s="149"/>
      <c r="E33" s="156"/>
      <c r="F33" s="91"/>
      <c r="G33" s="79"/>
      <c r="H33" s="152" t="s">
        <v>23</v>
      </c>
      <c r="I33" s="152"/>
      <c r="J33" s="93"/>
      <c r="K33" s="150"/>
      <c r="L33" s="157"/>
      <c r="M33" s="95"/>
    </row>
    <row r="34" spans="1:13" x14ac:dyDescent="0.25">
      <c r="A34" s="149"/>
      <c r="B34" s="89"/>
      <c r="C34" s="89"/>
      <c r="D34" s="149"/>
      <c r="E34" s="156"/>
      <c r="F34" s="91"/>
      <c r="G34" s="79"/>
      <c r="H34" s="150"/>
      <c r="I34" s="93"/>
      <c r="J34" s="93"/>
      <c r="K34" s="150"/>
      <c r="L34" s="157"/>
      <c r="M34" s="95"/>
    </row>
    <row r="35" spans="1:13" ht="16.5" x14ac:dyDescent="0.3">
      <c r="A35" s="153" t="s">
        <v>28</v>
      </c>
      <c r="B35" s="89" t="s">
        <v>1</v>
      </c>
      <c r="C35" s="91" t="s">
        <v>239</v>
      </c>
      <c r="D35" s="89" t="s">
        <v>1</v>
      </c>
      <c r="E35" s="90">
        <f>C16*E31</f>
        <v>300</v>
      </c>
      <c r="F35" s="91" t="s">
        <v>8</v>
      </c>
      <c r="G35" s="79"/>
      <c r="H35" s="154" t="s">
        <v>28</v>
      </c>
      <c r="I35" s="93" t="s">
        <v>1</v>
      </c>
      <c r="J35" s="95" t="s">
        <v>239</v>
      </c>
      <c r="K35" s="93" t="s">
        <v>1</v>
      </c>
      <c r="L35" s="165">
        <f>J16*L31</f>
        <v>0</v>
      </c>
      <c r="M35" s="95" t="s">
        <v>8</v>
      </c>
    </row>
    <row r="36" spans="1:13" x14ac:dyDescent="0.25">
      <c r="A36" s="149"/>
      <c r="B36" s="89"/>
      <c r="C36" s="89"/>
      <c r="D36" s="149"/>
      <c r="E36" s="156"/>
      <c r="F36" s="91"/>
      <c r="G36" s="79"/>
      <c r="H36" s="150"/>
      <c r="I36" s="93"/>
      <c r="J36" s="93"/>
      <c r="K36" s="150"/>
      <c r="L36" s="157"/>
      <c r="M36" s="95"/>
    </row>
    <row r="37" spans="1:13" x14ac:dyDescent="0.25">
      <c r="A37" s="151" t="s">
        <v>49</v>
      </c>
      <c r="B37" s="151"/>
      <c r="C37" s="91"/>
      <c r="D37" s="89"/>
      <c r="E37" s="91"/>
      <c r="F37" s="91"/>
      <c r="G37" s="79"/>
      <c r="H37" s="152" t="s">
        <v>49</v>
      </c>
      <c r="I37" s="152"/>
      <c r="J37" s="95"/>
      <c r="K37" s="93"/>
      <c r="L37" s="95"/>
      <c r="M37" s="95"/>
    </row>
    <row r="38" spans="1:13" x14ac:dyDescent="0.25">
      <c r="A38" s="149"/>
      <c r="B38" s="89"/>
      <c r="C38" s="91"/>
      <c r="D38" s="89"/>
      <c r="E38" s="91"/>
      <c r="F38" s="91"/>
      <c r="G38" s="79"/>
      <c r="H38" s="150"/>
      <c r="I38" s="93"/>
      <c r="J38" s="95"/>
      <c r="K38" s="93"/>
      <c r="L38" s="95"/>
      <c r="M38" s="95"/>
    </row>
    <row r="39" spans="1:13" ht="16.5" x14ac:dyDescent="0.3">
      <c r="A39" s="153" t="s">
        <v>27</v>
      </c>
      <c r="B39" s="89" t="s">
        <v>1</v>
      </c>
      <c r="C39" s="91" t="s">
        <v>259</v>
      </c>
      <c r="D39" s="89" t="s">
        <v>1</v>
      </c>
      <c r="E39" s="90">
        <f>E35-C19</f>
        <v>295</v>
      </c>
      <c r="F39" s="91" t="s">
        <v>8</v>
      </c>
      <c r="G39" s="79"/>
      <c r="H39" s="154" t="s">
        <v>27</v>
      </c>
      <c r="I39" s="93" t="s">
        <v>1</v>
      </c>
      <c r="J39" s="95" t="s">
        <v>259</v>
      </c>
      <c r="K39" s="93" t="s">
        <v>1</v>
      </c>
      <c r="L39" s="165">
        <f>L35-J19</f>
        <v>-5</v>
      </c>
      <c r="M39" s="95" t="s">
        <v>8</v>
      </c>
    </row>
    <row r="40" spans="1:13" x14ac:dyDescent="0.25">
      <c r="A40" s="149"/>
      <c r="B40" s="89"/>
      <c r="C40" s="91"/>
      <c r="D40" s="89"/>
      <c r="E40" s="91"/>
      <c r="F40" s="91"/>
      <c r="G40" s="79"/>
      <c r="H40" s="150"/>
      <c r="I40" s="93"/>
      <c r="J40" s="95"/>
      <c r="K40" s="93"/>
      <c r="L40" s="95"/>
      <c r="M40" s="95"/>
    </row>
    <row r="41" spans="1:13" x14ac:dyDescent="0.25">
      <c r="A41" s="151" t="s">
        <v>50</v>
      </c>
      <c r="B41" s="151"/>
      <c r="C41" s="89"/>
      <c r="D41" s="149"/>
      <c r="E41" s="156"/>
      <c r="F41" s="91"/>
      <c r="G41" s="79"/>
      <c r="H41" s="152" t="s">
        <v>50</v>
      </c>
      <c r="I41" s="152"/>
      <c r="J41" s="93"/>
      <c r="K41" s="150"/>
      <c r="L41" s="157"/>
      <c r="M41" s="95"/>
    </row>
    <row r="42" spans="1:13" x14ac:dyDescent="0.25">
      <c r="A42" s="149"/>
      <c r="B42" s="89"/>
      <c r="C42" s="89"/>
      <c r="D42" s="149"/>
      <c r="E42" s="156"/>
      <c r="F42" s="91"/>
      <c r="G42" s="79"/>
      <c r="H42" s="150"/>
      <c r="I42" s="93"/>
      <c r="J42" s="93"/>
      <c r="K42" s="150"/>
      <c r="L42" s="157"/>
      <c r="M42" s="95"/>
    </row>
    <row r="43" spans="1:13" ht="16.5" x14ac:dyDescent="0.3">
      <c r="A43" s="153" t="s">
        <v>52</v>
      </c>
      <c r="B43" s="89" t="s">
        <v>1</v>
      </c>
      <c r="C43" s="91" t="s">
        <v>240</v>
      </c>
      <c r="D43" s="89" t="s">
        <v>1</v>
      </c>
      <c r="E43" s="155">
        <f>C17/E39</f>
        <v>3.0508474576271185</v>
      </c>
      <c r="F43" s="91"/>
      <c r="G43" s="79"/>
      <c r="H43" s="154" t="s">
        <v>52</v>
      </c>
      <c r="I43" s="93" t="s">
        <v>1</v>
      </c>
      <c r="J43" s="95" t="s">
        <v>240</v>
      </c>
      <c r="K43" s="93" t="s">
        <v>1</v>
      </c>
      <c r="L43" s="164">
        <f>J17/L39</f>
        <v>-180</v>
      </c>
      <c r="M43" s="95"/>
    </row>
    <row r="44" spans="1:13" x14ac:dyDescent="0.25">
      <c r="A44" s="151" t="s">
        <v>53</v>
      </c>
      <c r="B44" s="151"/>
      <c r="C44" s="89"/>
      <c r="D44" s="149"/>
      <c r="E44" s="156"/>
      <c r="F44" s="91"/>
      <c r="G44" s="79"/>
      <c r="H44" s="152" t="s">
        <v>53</v>
      </c>
      <c r="I44" s="152"/>
      <c r="J44" s="93"/>
      <c r="K44" s="150"/>
      <c r="L44" s="157"/>
      <c r="M44" s="95"/>
    </row>
    <row r="45" spans="1:13" x14ac:dyDescent="0.25">
      <c r="A45" s="149"/>
      <c r="B45" s="89"/>
      <c r="C45" s="89"/>
      <c r="D45" s="149"/>
      <c r="E45" s="156"/>
      <c r="F45" s="91"/>
      <c r="G45" s="79"/>
      <c r="H45" s="150"/>
      <c r="I45" s="93"/>
      <c r="J45" s="93"/>
      <c r="K45" s="150"/>
      <c r="L45" s="157"/>
      <c r="M45" s="95"/>
    </row>
    <row r="46" spans="1:13" ht="16.5" x14ac:dyDescent="0.3">
      <c r="A46" s="153" t="s">
        <v>55</v>
      </c>
      <c r="B46" s="89" t="s">
        <v>1</v>
      </c>
      <c r="C46" s="91" t="s">
        <v>59</v>
      </c>
      <c r="D46" s="89" t="s">
        <v>1</v>
      </c>
      <c r="E46" s="90">
        <f>(C12+460)*E31^((C4-1)/C4)-460</f>
        <v>217.6324502535449</v>
      </c>
      <c r="F46" s="91" t="s">
        <v>183</v>
      </c>
      <c r="G46" s="79"/>
      <c r="H46" s="154" t="s">
        <v>55</v>
      </c>
      <c r="I46" s="93" t="s">
        <v>1</v>
      </c>
      <c r="J46" s="95" t="s">
        <v>59</v>
      </c>
      <c r="K46" s="93" t="s">
        <v>1</v>
      </c>
      <c r="L46" s="165">
        <f>(J12+460)*L31^((J4-1)/J4)-460</f>
        <v>-460</v>
      </c>
      <c r="M46" s="95" t="s">
        <v>183</v>
      </c>
    </row>
    <row r="47" spans="1:13" x14ac:dyDescent="0.25">
      <c r="A47" s="153"/>
      <c r="B47" s="89"/>
      <c r="C47" s="91" t="s">
        <v>241</v>
      </c>
      <c r="D47" s="89" t="s">
        <v>1</v>
      </c>
      <c r="E47" s="90">
        <v>159</v>
      </c>
      <c r="F47" s="91" t="s">
        <v>183</v>
      </c>
      <c r="G47" s="79"/>
      <c r="H47" s="154"/>
      <c r="I47" s="93"/>
      <c r="J47" s="95" t="s">
        <v>241</v>
      </c>
      <c r="K47" s="93" t="s">
        <v>1</v>
      </c>
      <c r="L47" s="165">
        <f>(L46+J12)/2</f>
        <v>-180</v>
      </c>
      <c r="M47" s="95" t="s">
        <v>183</v>
      </c>
    </row>
    <row r="48" spans="1:13" x14ac:dyDescent="0.25">
      <c r="A48" s="149"/>
      <c r="B48" s="89"/>
      <c r="C48" s="89"/>
      <c r="D48" s="89"/>
      <c r="E48" s="90"/>
      <c r="F48" s="91"/>
      <c r="G48" s="79"/>
      <c r="H48" s="150"/>
      <c r="I48" s="93"/>
      <c r="J48" s="93"/>
      <c r="K48" s="93"/>
      <c r="L48" s="94"/>
      <c r="M48" s="95"/>
    </row>
    <row r="49" spans="1:13" x14ac:dyDescent="0.25">
      <c r="A49" s="151" t="s">
        <v>56</v>
      </c>
      <c r="B49" s="151"/>
      <c r="C49" s="89"/>
      <c r="D49" s="89"/>
      <c r="E49" s="90"/>
      <c r="F49" s="91"/>
      <c r="G49" s="79"/>
      <c r="H49" s="152" t="s">
        <v>56</v>
      </c>
      <c r="I49" s="152"/>
      <c r="J49" s="93"/>
      <c r="K49" s="93"/>
      <c r="L49" s="94"/>
      <c r="M49" s="95"/>
    </row>
    <row r="50" spans="1:13" x14ac:dyDescent="0.25">
      <c r="A50" s="149"/>
      <c r="B50" s="89"/>
      <c r="C50" s="89"/>
      <c r="D50" s="89"/>
      <c r="E50" s="90"/>
      <c r="F50" s="91"/>
      <c r="G50" s="79"/>
      <c r="H50" s="150"/>
      <c r="I50" s="93"/>
      <c r="J50" s="93"/>
      <c r="K50" s="93"/>
      <c r="L50" s="94"/>
      <c r="M50" s="95"/>
    </row>
    <row r="51" spans="1:13" ht="16.5" x14ac:dyDescent="0.3">
      <c r="A51" s="153" t="s">
        <v>57</v>
      </c>
      <c r="B51" s="89" t="s">
        <v>1</v>
      </c>
      <c r="C51" s="91" t="s">
        <v>60</v>
      </c>
      <c r="D51" s="89" t="s">
        <v>1</v>
      </c>
      <c r="E51" s="90">
        <f>(C13+460)*E43^((C4-1)/C4)-460</f>
        <v>243.88380292824911</v>
      </c>
      <c r="F51" s="91" t="s">
        <v>183</v>
      </c>
      <c r="G51" s="79"/>
      <c r="H51" s="154" t="s">
        <v>57</v>
      </c>
      <c r="I51" s="93" t="s">
        <v>1</v>
      </c>
      <c r="J51" s="95" t="s">
        <v>60</v>
      </c>
      <c r="K51" s="93" t="s">
        <v>1</v>
      </c>
      <c r="L51" s="165" t="e">
        <f>(J13+460)*L43^((J4-1)/J4)-460</f>
        <v>#NUM!</v>
      </c>
      <c r="M51" s="95" t="s">
        <v>183</v>
      </c>
    </row>
    <row r="52" spans="1:13" ht="16.5" customHeight="1" x14ac:dyDescent="0.25">
      <c r="A52" s="153"/>
      <c r="B52" s="89"/>
      <c r="C52" s="91" t="s">
        <v>241</v>
      </c>
      <c r="D52" s="89" t="s">
        <v>1</v>
      </c>
      <c r="E52" s="90">
        <v>182</v>
      </c>
      <c r="F52" s="91" t="s">
        <v>183</v>
      </c>
      <c r="G52" s="79"/>
      <c r="H52" s="154"/>
      <c r="I52" s="93"/>
      <c r="J52" s="95" t="s">
        <v>241</v>
      </c>
      <c r="K52" s="93" t="s">
        <v>1</v>
      </c>
      <c r="L52" s="165" t="e">
        <f>(120+L51)/2</f>
        <v>#NUM!</v>
      </c>
      <c r="M52" s="95" t="s">
        <v>183</v>
      </c>
    </row>
    <row r="53" spans="1:13" x14ac:dyDescent="0.25">
      <c r="A53" s="153"/>
      <c r="B53" s="89"/>
      <c r="C53" s="91"/>
      <c r="D53" s="89"/>
      <c r="E53" s="90"/>
      <c r="F53" s="91"/>
      <c r="G53" s="79"/>
      <c r="H53" s="154"/>
      <c r="I53" s="93"/>
      <c r="J53" s="95"/>
      <c r="K53" s="93"/>
      <c r="L53" s="94"/>
      <c r="M53" s="95"/>
    </row>
    <row r="54" spans="1:13" x14ac:dyDescent="0.25">
      <c r="A54" s="91" t="s">
        <v>65</v>
      </c>
      <c r="B54" s="89"/>
      <c r="C54" s="91"/>
      <c r="D54" s="89"/>
      <c r="E54" s="90"/>
      <c r="F54" s="91"/>
      <c r="G54" s="79"/>
      <c r="H54" s="95" t="s">
        <v>65</v>
      </c>
      <c r="I54" s="93"/>
      <c r="J54" s="95"/>
      <c r="K54" s="93"/>
      <c r="L54" s="94"/>
      <c r="M54" s="95"/>
    </row>
    <row r="55" spans="1:13" ht="6" customHeight="1" x14ac:dyDescent="0.25">
      <c r="A55" s="91"/>
      <c r="B55" s="89"/>
      <c r="C55" s="91"/>
      <c r="D55" s="89"/>
      <c r="E55" s="90"/>
      <c r="F55" s="91"/>
      <c r="G55" s="79"/>
      <c r="H55" s="95"/>
      <c r="I55" s="93"/>
      <c r="J55" s="95"/>
      <c r="K55" s="93"/>
      <c r="L55" s="94"/>
      <c r="M55" s="95"/>
    </row>
    <row r="56" spans="1:13" ht="16.5" x14ac:dyDescent="0.3">
      <c r="A56" s="153" t="s">
        <v>185</v>
      </c>
      <c r="B56" s="89" t="s">
        <v>1</v>
      </c>
      <c r="C56" s="91" t="s">
        <v>242</v>
      </c>
      <c r="D56" s="89" t="s">
        <v>1</v>
      </c>
      <c r="E56" s="158">
        <f>(C5+C6)/2</f>
        <v>0.97499999999999998</v>
      </c>
      <c r="F56" s="91"/>
      <c r="G56" s="79"/>
      <c r="H56" s="154" t="s">
        <v>185</v>
      </c>
      <c r="I56" s="93" t="s">
        <v>1</v>
      </c>
      <c r="J56" s="95" t="s">
        <v>242</v>
      </c>
      <c r="K56" s="93" t="s">
        <v>1</v>
      </c>
      <c r="L56" s="166">
        <f>(J5+J6)/2</f>
        <v>0.97499999999999998</v>
      </c>
      <c r="M56" s="95"/>
    </row>
    <row r="57" spans="1:13" x14ac:dyDescent="0.25">
      <c r="A57" s="149"/>
      <c r="B57" s="89"/>
      <c r="C57" s="91"/>
      <c r="D57" s="89"/>
      <c r="E57" s="90"/>
      <c r="F57" s="91"/>
      <c r="G57" s="79"/>
      <c r="H57" s="150"/>
      <c r="I57" s="93"/>
      <c r="J57" s="95"/>
      <c r="K57" s="93"/>
      <c r="L57" s="94"/>
      <c r="M57" s="95"/>
    </row>
    <row r="58" spans="1:13" x14ac:dyDescent="0.25">
      <c r="A58" s="151" t="s">
        <v>24</v>
      </c>
      <c r="B58" s="151"/>
      <c r="C58" s="89"/>
      <c r="D58" s="89"/>
      <c r="E58" s="90"/>
      <c r="F58" s="91"/>
      <c r="G58" s="79"/>
      <c r="H58" s="152" t="s">
        <v>24</v>
      </c>
      <c r="I58" s="152"/>
      <c r="J58" s="93"/>
      <c r="K58" s="93"/>
      <c r="L58" s="94"/>
      <c r="M58" s="95"/>
    </row>
    <row r="59" spans="1:13" x14ac:dyDescent="0.25">
      <c r="A59" s="149"/>
      <c r="B59" s="89"/>
      <c r="C59" s="89"/>
      <c r="D59" s="89"/>
      <c r="E59" s="90"/>
      <c r="F59" s="91"/>
      <c r="G59" s="79"/>
      <c r="H59" s="150"/>
      <c r="I59" s="93"/>
      <c r="J59" s="93"/>
      <c r="K59" s="93"/>
      <c r="L59" s="94"/>
      <c r="M59" s="95"/>
    </row>
    <row r="60" spans="1:13" ht="15" customHeight="1" x14ac:dyDescent="0.25">
      <c r="A60" s="153" t="s">
        <v>70</v>
      </c>
      <c r="B60" s="89" t="s">
        <v>1</v>
      </c>
      <c r="C60" s="159" t="s">
        <v>243</v>
      </c>
      <c r="D60" s="89" t="s">
        <v>1</v>
      </c>
      <c r="E60" s="160">
        <f>3.03*E56*(2*F12/C21)*(C4/(C4-1))*(C15/C14)*(((E35/C16)^((C4-1)/C4))-1)</f>
        <v>137.59127258582262</v>
      </c>
      <c r="F60" s="91" t="s">
        <v>25</v>
      </c>
      <c r="G60" s="79"/>
      <c r="H60" s="154" t="s">
        <v>70</v>
      </c>
      <c r="I60" s="93" t="s">
        <v>1</v>
      </c>
      <c r="J60" s="161" t="s">
        <v>243</v>
      </c>
      <c r="K60" s="93" t="s">
        <v>1</v>
      </c>
      <c r="L60" s="167">
        <f>3.03*L56*(2*M12/J21)*(J4/(J4-1))*(J15/J14)*(((L35/J16)^((J4-1)/J4))-1)</f>
        <v>-655.01579268292687</v>
      </c>
      <c r="M60" s="95" t="s">
        <v>25</v>
      </c>
    </row>
    <row r="61" spans="1:13" x14ac:dyDescent="0.25">
      <c r="A61" s="153"/>
      <c r="B61" s="89"/>
      <c r="C61" s="159"/>
      <c r="D61" s="149"/>
      <c r="E61" s="156"/>
      <c r="F61" s="91"/>
      <c r="G61" s="79"/>
      <c r="H61" s="154"/>
      <c r="I61" s="93"/>
      <c r="J61" s="161"/>
      <c r="K61" s="150"/>
      <c r="L61" s="168"/>
      <c r="M61" s="95"/>
    </row>
    <row r="62" spans="1:13" x14ac:dyDescent="0.25">
      <c r="A62" s="91" t="s">
        <v>66</v>
      </c>
      <c r="B62" s="89"/>
      <c r="C62" s="91"/>
      <c r="D62" s="89"/>
      <c r="E62" s="90"/>
      <c r="F62" s="91"/>
      <c r="G62" s="79"/>
      <c r="H62" s="95" t="s">
        <v>66</v>
      </c>
      <c r="I62" s="93"/>
      <c r="J62" s="95"/>
      <c r="K62" s="93"/>
      <c r="L62" s="94"/>
      <c r="M62" s="95"/>
    </row>
    <row r="63" spans="1:13" x14ac:dyDescent="0.25">
      <c r="A63" s="91"/>
      <c r="B63" s="89"/>
      <c r="C63" s="91"/>
      <c r="D63" s="89"/>
      <c r="E63" s="90"/>
      <c r="F63" s="91"/>
      <c r="G63" s="79"/>
      <c r="H63" s="95"/>
      <c r="I63" s="93"/>
      <c r="J63" s="95"/>
      <c r="K63" s="93"/>
      <c r="L63" s="94"/>
      <c r="M63" s="95"/>
    </row>
    <row r="64" spans="1:13" ht="16.5" x14ac:dyDescent="0.3">
      <c r="A64" s="153" t="s">
        <v>67</v>
      </c>
      <c r="B64" s="89" t="s">
        <v>1</v>
      </c>
      <c r="C64" s="91" t="s">
        <v>68</v>
      </c>
      <c r="D64" s="89" t="s">
        <v>1</v>
      </c>
      <c r="E64" s="155">
        <f>(C7+C8)/2</f>
        <v>0.92999999999999994</v>
      </c>
      <c r="F64" s="91"/>
      <c r="G64" s="79"/>
      <c r="H64" s="154" t="s">
        <v>67</v>
      </c>
      <c r="I64" s="93" t="s">
        <v>1</v>
      </c>
      <c r="J64" s="95" t="s">
        <v>68</v>
      </c>
      <c r="K64" s="93" t="s">
        <v>1</v>
      </c>
      <c r="L64" s="164">
        <f>(J7+J8)/2</f>
        <v>0.92999999999999994</v>
      </c>
      <c r="M64" s="95"/>
    </row>
    <row r="65" spans="1:13" x14ac:dyDescent="0.25">
      <c r="A65" s="149"/>
      <c r="B65" s="89"/>
      <c r="C65" s="91"/>
      <c r="D65" s="89"/>
      <c r="E65" s="90"/>
      <c r="F65" s="91"/>
      <c r="G65" s="79"/>
      <c r="H65" s="150"/>
      <c r="I65" s="93"/>
      <c r="J65" s="95"/>
      <c r="K65" s="93"/>
      <c r="L65" s="94"/>
      <c r="M65" s="95"/>
    </row>
    <row r="66" spans="1:13" x14ac:dyDescent="0.25">
      <c r="A66" s="151" t="s">
        <v>26</v>
      </c>
      <c r="B66" s="151"/>
      <c r="C66" s="89"/>
      <c r="D66" s="89"/>
      <c r="E66" s="90"/>
      <c r="F66" s="91"/>
      <c r="G66" s="79"/>
      <c r="H66" s="152" t="s">
        <v>26</v>
      </c>
      <c r="I66" s="152"/>
      <c r="J66" s="93"/>
      <c r="K66" s="93"/>
      <c r="L66" s="94"/>
      <c r="M66" s="95"/>
    </row>
    <row r="67" spans="1:13" x14ac:dyDescent="0.25">
      <c r="A67" s="149"/>
      <c r="B67" s="89"/>
      <c r="C67" s="89"/>
      <c r="D67" s="89"/>
      <c r="E67" s="90"/>
      <c r="F67" s="91"/>
      <c r="G67" s="79"/>
      <c r="H67" s="150"/>
      <c r="I67" s="93"/>
      <c r="J67" s="93"/>
      <c r="K67" s="93"/>
      <c r="L67" s="94"/>
      <c r="M67" s="95"/>
    </row>
    <row r="68" spans="1:13" ht="15" customHeight="1" x14ac:dyDescent="0.25">
      <c r="A68" s="153" t="s">
        <v>71</v>
      </c>
      <c r="B68" s="89" t="s">
        <v>1</v>
      </c>
      <c r="C68" s="159" t="s">
        <v>244</v>
      </c>
      <c r="D68" s="89" t="s">
        <v>1</v>
      </c>
      <c r="E68" s="160">
        <f>3.03*E64*(2*F13/0.82)*(C4/(C4-1))*(C15/C14)*(((C17/E39)^((C4-1)/C4))-1)</f>
        <v>138.21545432111543</v>
      </c>
      <c r="F68" s="91" t="s">
        <v>25</v>
      </c>
      <c r="G68" s="79"/>
      <c r="H68" s="154" t="s">
        <v>71</v>
      </c>
      <c r="I68" s="93" t="s">
        <v>1</v>
      </c>
      <c r="J68" s="161" t="s">
        <v>244</v>
      </c>
      <c r="K68" s="93" t="s">
        <v>1</v>
      </c>
      <c r="L68" s="167" t="e">
        <f>3.03*L64*(2*M13/J21)*(J4/(J4-1))*(J15/J14)*(((J17/L39)^((J4-1)/J4))-1)</f>
        <v>#NUM!</v>
      </c>
      <c r="M68" s="95" t="s">
        <v>25</v>
      </c>
    </row>
    <row r="69" spans="1:13" x14ac:dyDescent="0.25">
      <c r="A69" s="153"/>
      <c r="B69" s="89"/>
      <c r="C69" s="159"/>
      <c r="D69" s="149"/>
      <c r="E69" s="156"/>
      <c r="F69" s="91"/>
      <c r="G69" s="79"/>
      <c r="H69" s="154"/>
      <c r="I69" s="93"/>
      <c r="J69" s="161"/>
      <c r="K69" s="150"/>
      <c r="L69" s="157"/>
      <c r="M69" s="95"/>
    </row>
    <row r="70" spans="1:13" x14ac:dyDescent="0.25">
      <c r="A70" s="149" t="s">
        <v>69</v>
      </c>
      <c r="B70" s="89"/>
      <c r="C70" s="89"/>
      <c r="D70" s="89"/>
      <c r="E70" s="90"/>
      <c r="F70" s="91"/>
      <c r="G70" s="79"/>
      <c r="H70" s="150" t="s">
        <v>69</v>
      </c>
      <c r="I70" s="93"/>
      <c r="J70" s="93"/>
      <c r="K70" s="93"/>
      <c r="L70" s="94"/>
      <c r="M70" s="95"/>
    </row>
    <row r="71" spans="1:13" x14ac:dyDescent="0.25">
      <c r="A71" s="149"/>
      <c r="B71" s="89"/>
      <c r="C71" s="89"/>
      <c r="D71" s="89"/>
      <c r="E71" s="90"/>
      <c r="F71" s="91"/>
      <c r="G71" s="79"/>
      <c r="H71" s="150"/>
      <c r="I71" s="93"/>
      <c r="J71" s="93"/>
      <c r="K71" s="93"/>
      <c r="L71" s="94"/>
      <c r="M71" s="95"/>
    </row>
    <row r="72" spans="1:13" x14ac:dyDescent="0.25">
      <c r="A72" s="153" t="s">
        <v>36</v>
      </c>
      <c r="B72" s="89" t="s">
        <v>1</v>
      </c>
      <c r="C72" s="91" t="s">
        <v>72</v>
      </c>
      <c r="D72" s="89" t="s">
        <v>1</v>
      </c>
      <c r="E72" s="160">
        <f>E60+E68</f>
        <v>275.80672690693802</v>
      </c>
      <c r="F72" s="91" t="s">
        <v>25</v>
      </c>
      <c r="G72" s="79"/>
      <c r="H72" s="154" t="s">
        <v>36</v>
      </c>
      <c r="I72" s="93" t="s">
        <v>1</v>
      </c>
      <c r="J72" s="95" t="s">
        <v>72</v>
      </c>
      <c r="K72" s="93" t="s">
        <v>1</v>
      </c>
      <c r="L72" s="167" t="e">
        <f>L60+L68</f>
        <v>#NUM!</v>
      </c>
      <c r="M72" s="95" t="s">
        <v>25</v>
      </c>
    </row>
    <row r="73" spans="1:13" x14ac:dyDescent="0.25">
      <c r="A73" s="79"/>
      <c r="B73" s="162"/>
      <c r="C73" s="162"/>
      <c r="D73" s="79"/>
      <c r="E73" s="79"/>
      <c r="F73" s="79"/>
      <c r="G73" s="79"/>
      <c r="H73" s="79"/>
      <c r="I73" s="162"/>
      <c r="J73" s="162"/>
      <c r="K73" s="79"/>
      <c r="L73" s="79"/>
      <c r="M73" s="79"/>
    </row>
    <row r="74" spans="1:13" x14ac:dyDescent="0.25">
      <c r="A74" s="79"/>
      <c r="B74" s="162"/>
      <c r="C74" s="162"/>
      <c r="D74" s="79"/>
      <c r="E74" s="79"/>
      <c r="F74" s="79"/>
      <c r="G74" s="79"/>
      <c r="H74" s="79"/>
      <c r="I74" s="162"/>
      <c r="J74" s="162"/>
      <c r="K74" s="79"/>
      <c r="L74" s="79"/>
      <c r="M74" s="79"/>
    </row>
    <row r="75" spans="1:13" x14ac:dyDescent="0.25">
      <c r="A75" s="130" t="s">
        <v>266</v>
      </c>
      <c r="B75" s="162"/>
      <c r="C75" s="162"/>
      <c r="D75" s="79"/>
      <c r="E75" s="79"/>
      <c r="F75" s="79"/>
      <c r="G75" s="79"/>
      <c r="H75" s="79"/>
      <c r="I75" s="162"/>
      <c r="J75" s="162"/>
      <c r="K75" s="79"/>
      <c r="L75" s="79"/>
      <c r="M75" s="79"/>
    </row>
    <row r="76" spans="1:13" x14ac:dyDescent="0.25">
      <c r="A76" s="130" t="s">
        <v>267</v>
      </c>
      <c r="B76" s="162"/>
      <c r="C76" s="162"/>
      <c r="D76" s="79"/>
      <c r="E76" s="79"/>
      <c r="F76" s="79"/>
      <c r="G76" s="79"/>
      <c r="H76" s="79"/>
      <c r="I76" s="162"/>
      <c r="J76" s="162"/>
      <c r="K76" s="79"/>
      <c r="L76" s="79"/>
      <c r="M76" s="79"/>
    </row>
    <row r="77" spans="1:13" x14ac:dyDescent="0.25">
      <c r="A77" s="130" t="s">
        <v>268</v>
      </c>
      <c r="B77" s="162"/>
      <c r="C77" s="162"/>
      <c r="D77" s="79"/>
      <c r="E77" s="79"/>
      <c r="F77" s="79"/>
      <c r="G77" s="79"/>
      <c r="H77" s="79"/>
      <c r="I77" s="162"/>
      <c r="J77" s="162"/>
      <c r="K77" s="79"/>
      <c r="L77" s="79"/>
      <c r="M77" s="79"/>
    </row>
    <row r="78" spans="1:13" x14ac:dyDescent="0.25">
      <c r="A78" s="130" t="s">
        <v>269</v>
      </c>
      <c r="B78" s="162"/>
      <c r="C78" s="162"/>
      <c r="D78" s="79"/>
      <c r="E78" s="79"/>
      <c r="F78" s="79"/>
      <c r="G78" s="79"/>
      <c r="H78" s="79"/>
      <c r="I78" s="162"/>
      <c r="J78" s="162"/>
      <c r="K78" s="79"/>
      <c r="L78" s="79"/>
      <c r="M78" s="79"/>
    </row>
    <row r="79" spans="1:13" x14ac:dyDescent="0.25">
      <c r="A79" s="130" t="s">
        <v>270</v>
      </c>
      <c r="B79" s="162"/>
      <c r="C79" s="162"/>
      <c r="D79" s="79"/>
      <c r="E79" s="79"/>
      <c r="F79" s="79"/>
      <c r="G79" s="79"/>
      <c r="H79" s="79"/>
      <c r="I79" s="162"/>
      <c r="J79" s="162"/>
      <c r="K79" s="79"/>
      <c r="L79" s="79"/>
      <c r="M79" s="79"/>
    </row>
  </sheetData>
  <sheetProtection password="F030" sheet="1" objects="1" scenarios="1"/>
  <mergeCells count="24">
    <mergeCell ref="H58:I58"/>
    <mergeCell ref="C60:C61"/>
    <mergeCell ref="C68:C69"/>
    <mergeCell ref="J60:J61"/>
    <mergeCell ref="J68:J69"/>
    <mergeCell ref="A33:B33"/>
    <mergeCell ref="H44:I44"/>
    <mergeCell ref="A58:B58"/>
    <mergeCell ref="A37:B37"/>
    <mergeCell ref="A44:B44"/>
    <mergeCell ref="H37:I37"/>
    <mergeCell ref="H33:I33"/>
    <mergeCell ref="H41:I41"/>
    <mergeCell ref="A49:B49"/>
    <mergeCell ref="A41:B41"/>
    <mergeCell ref="A66:B66"/>
    <mergeCell ref="H49:I49"/>
    <mergeCell ref="H66:I66"/>
    <mergeCell ref="A1:E1"/>
    <mergeCell ref="A25:B25"/>
    <mergeCell ref="H1:L1"/>
    <mergeCell ref="H25:I25"/>
    <mergeCell ref="A29:B29"/>
    <mergeCell ref="H29:I29"/>
  </mergeCells>
  <phoneticPr fontId="14" type="noConversion"/>
  <pageMargins left="0.7" right="0.7" top="0.75" bottom="0.75" header="0.3" footer="0.3"/>
  <pageSetup orientation="portrait" r:id="rId1"/>
  <ignoredErrors>
    <ignoredError sqref="L28:L72"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0"/>
  <sheetViews>
    <sheetView topLeftCell="F1" zoomScale="80" zoomScaleNormal="80" workbookViewId="0">
      <selection activeCell="F7" sqref="F7"/>
    </sheetView>
  </sheetViews>
  <sheetFormatPr defaultColWidth="9.140625" defaultRowHeight="15" x14ac:dyDescent="0.25"/>
  <cols>
    <col min="1" max="1" width="59.85546875" style="7" customWidth="1"/>
    <col min="2" max="2" width="9.140625" style="8"/>
    <col min="3" max="3" width="22.7109375" style="8" customWidth="1"/>
    <col min="4" max="4" width="28.28515625" style="7" customWidth="1"/>
    <col min="5" max="5" width="9.140625" style="7"/>
    <col min="6" max="6" width="31.5703125" style="7" customWidth="1"/>
    <col min="7" max="7" width="9.140625" style="7"/>
    <col min="8" max="8" width="37.42578125" style="7" customWidth="1"/>
    <col min="9" max="9" width="14.140625" style="8" customWidth="1"/>
    <col min="10" max="10" width="22.140625" style="73" customWidth="1"/>
    <col min="11" max="11" width="11.85546875" style="7" customWidth="1"/>
    <col min="12" max="12" width="9.140625" style="7"/>
    <col min="13" max="13" width="41.140625" style="7" customWidth="1"/>
    <col min="14" max="16384" width="9.140625" style="7"/>
  </cols>
  <sheetData>
    <row r="1" spans="1:14" x14ac:dyDescent="0.25">
      <c r="A1" s="143" t="s">
        <v>73</v>
      </c>
      <c r="B1" s="143"/>
      <c r="C1" s="143"/>
      <c r="D1" s="143"/>
      <c r="E1" s="143"/>
      <c r="F1" s="78"/>
      <c r="G1" s="79"/>
      <c r="H1" s="142" t="s">
        <v>226</v>
      </c>
      <c r="I1" s="142"/>
      <c r="J1" s="142"/>
      <c r="K1" s="142"/>
      <c r="L1" s="142"/>
      <c r="M1" s="80"/>
      <c r="N1" s="169"/>
    </row>
    <row r="2" spans="1:14" x14ac:dyDescent="0.25">
      <c r="A2" s="81"/>
      <c r="B2" s="82"/>
      <c r="C2" s="82"/>
      <c r="D2" s="81"/>
      <c r="E2" s="78"/>
      <c r="F2" s="78"/>
      <c r="G2" s="79"/>
      <c r="H2" s="83"/>
      <c r="I2" s="84"/>
      <c r="J2" s="88"/>
      <c r="K2" s="83"/>
      <c r="L2" s="80"/>
      <c r="M2" s="80"/>
      <c r="N2" s="169"/>
    </row>
    <row r="3" spans="1:14" x14ac:dyDescent="0.25">
      <c r="A3" s="81" t="s">
        <v>7</v>
      </c>
      <c r="B3" s="82"/>
      <c r="C3" s="82"/>
      <c r="D3" s="81"/>
      <c r="E3" s="78"/>
      <c r="F3" s="78"/>
      <c r="G3" s="79"/>
      <c r="H3" s="83" t="s">
        <v>7</v>
      </c>
      <c r="I3" s="84"/>
      <c r="J3" s="88"/>
      <c r="K3" s="83"/>
      <c r="L3" s="80"/>
      <c r="M3" s="80"/>
      <c r="N3" s="169"/>
    </row>
    <row r="4" spans="1:14" x14ac:dyDescent="0.25">
      <c r="A4" s="81" t="s">
        <v>79</v>
      </c>
      <c r="B4" s="82" t="s">
        <v>1</v>
      </c>
      <c r="C4" s="87">
        <v>600</v>
      </c>
      <c r="D4" s="81" t="s">
        <v>8</v>
      </c>
      <c r="E4" s="78"/>
      <c r="F4" s="85"/>
      <c r="G4" s="79"/>
      <c r="H4" s="83" t="s">
        <v>79</v>
      </c>
      <c r="I4" s="84" t="s">
        <v>1</v>
      </c>
      <c r="J4" s="76">
        <v>600</v>
      </c>
      <c r="K4" s="83" t="s">
        <v>8</v>
      </c>
      <c r="L4" s="80"/>
      <c r="M4" s="86"/>
      <c r="N4" s="169"/>
    </row>
    <row r="5" spans="1:14" x14ac:dyDescent="0.25">
      <c r="A5" s="81" t="s">
        <v>78</v>
      </c>
      <c r="B5" s="82" t="s">
        <v>1</v>
      </c>
      <c r="C5" s="87">
        <v>7.5</v>
      </c>
      <c r="D5" s="81"/>
      <c r="E5" s="78" t="s">
        <v>184</v>
      </c>
      <c r="F5" s="85"/>
      <c r="G5" s="79"/>
      <c r="H5" s="83" t="s">
        <v>78</v>
      </c>
      <c r="I5" s="84" t="s">
        <v>1</v>
      </c>
      <c r="J5" s="76">
        <v>7.5</v>
      </c>
      <c r="K5" s="83"/>
      <c r="L5" s="80" t="s">
        <v>184</v>
      </c>
      <c r="M5" s="86"/>
      <c r="N5" s="169"/>
    </row>
    <row r="6" spans="1:14" x14ac:dyDescent="0.25">
      <c r="A6" s="81" t="s">
        <v>76</v>
      </c>
      <c r="B6" s="82" t="s">
        <v>1</v>
      </c>
      <c r="C6" s="87">
        <v>1400</v>
      </c>
      <c r="D6" s="81" t="s">
        <v>8</v>
      </c>
      <c r="E6" s="78"/>
      <c r="F6" s="85"/>
      <c r="G6" s="79"/>
      <c r="H6" s="83" t="s">
        <v>76</v>
      </c>
      <c r="I6" s="84" t="s">
        <v>1</v>
      </c>
      <c r="J6" s="76">
        <v>1400</v>
      </c>
      <c r="K6" s="83" t="s">
        <v>8</v>
      </c>
      <c r="L6" s="80"/>
      <c r="M6" s="86"/>
      <c r="N6" s="169"/>
    </row>
    <row r="7" spans="1:14" x14ac:dyDescent="0.25">
      <c r="A7" s="81" t="s">
        <v>77</v>
      </c>
      <c r="B7" s="82" t="s">
        <v>1</v>
      </c>
      <c r="C7" s="87">
        <v>8.5</v>
      </c>
      <c r="D7" s="81"/>
      <c r="E7" s="78" t="s">
        <v>184</v>
      </c>
      <c r="F7" s="85"/>
      <c r="G7" s="79"/>
      <c r="H7" s="83" t="s">
        <v>77</v>
      </c>
      <c r="I7" s="84" t="s">
        <v>1</v>
      </c>
      <c r="J7" s="76">
        <v>8.5</v>
      </c>
      <c r="K7" s="83"/>
      <c r="L7" s="80" t="s">
        <v>184</v>
      </c>
      <c r="M7" s="86"/>
      <c r="N7" s="169"/>
    </row>
    <row r="8" spans="1:14" x14ac:dyDescent="0.25">
      <c r="A8" s="81" t="s">
        <v>80</v>
      </c>
      <c r="B8" s="82" t="s">
        <v>1</v>
      </c>
      <c r="C8" s="87">
        <v>6</v>
      </c>
      <c r="D8" s="81" t="s">
        <v>74</v>
      </c>
      <c r="E8" s="78"/>
      <c r="F8" s="85"/>
      <c r="G8" s="79"/>
      <c r="H8" s="83" t="s">
        <v>80</v>
      </c>
      <c r="I8" s="84" t="s">
        <v>1</v>
      </c>
      <c r="J8" s="76">
        <v>6</v>
      </c>
      <c r="K8" s="83" t="s">
        <v>74</v>
      </c>
      <c r="L8" s="80"/>
      <c r="M8" s="86"/>
      <c r="N8" s="169"/>
    </row>
    <row r="9" spans="1:14" x14ac:dyDescent="0.25">
      <c r="A9" s="81" t="s">
        <v>81</v>
      </c>
      <c r="B9" s="82" t="s">
        <v>1</v>
      </c>
      <c r="C9" s="87">
        <v>15</v>
      </c>
      <c r="D9" s="81" t="s">
        <v>74</v>
      </c>
      <c r="E9" s="78"/>
      <c r="F9" s="85"/>
      <c r="G9" s="79"/>
      <c r="H9" s="83" t="s">
        <v>81</v>
      </c>
      <c r="I9" s="84" t="s">
        <v>1</v>
      </c>
      <c r="J9" s="76">
        <v>15</v>
      </c>
      <c r="K9" s="83" t="s">
        <v>74</v>
      </c>
      <c r="L9" s="80"/>
      <c r="M9" s="86"/>
      <c r="N9" s="169"/>
    </row>
    <row r="10" spans="1:14" x14ac:dyDescent="0.25">
      <c r="A10" s="81"/>
      <c r="B10" s="82"/>
      <c r="C10" s="82"/>
      <c r="D10" s="81"/>
      <c r="E10" s="78"/>
      <c r="F10" s="85"/>
      <c r="G10" s="79"/>
      <c r="H10" s="83"/>
      <c r="I10" s="84"/>
      <c r="J10" s="88"/>
      <c r="K10" s="83"/>
      <c r="L10" s="80"/>
      <c r="M10" s="86"/>
      <c r="N10" s="169"/>
    </row>
    <row r="11" spans="1:14" x14ac:dyDescent="0.25">
      <c r="A11" s="147" t="s">
        <v>29</v>
      </c>
      <c r="B11" s="82"/>
      <c r="C11" s="87"/>
      <c r="D11" s="81"/>
      <c r="E11" s="78"/>
      <c r="F11" s="78"/>
      <c r="G11" s="92"/>
      <c r="H11" s="148" t="s">
        <v>29</v>
      </c>
      <c r="I11" s="84"/>
      <c r="J11" s="88"/>
      <c r="K11" s="83"/>
      <c r="L11" s="80"/>
      <c r="M11" s="80"/>
      <c r="N11" s="169"/>
    </row>
    <row r="12" spans="1:14" x14ac:dyDescent="0.25">
      <c r="A12" s="149"/>
      <c r="B12" s="89"/>
      <c r="C12" s="89"/>
      <c r="D12" s="89"/>
      <c r="E12" s="91"/>
      <c r="F12" s="91"/>
      <c r="G12" s="92"/>
      <c r="H12" s="150"/>
      <c r="I12" s="93"/>
      <c r="J12" s="95"/>
      <c r="K12" s="93"/>
      <c r="L12" s="95"/>
      <c r="M12" s="95"/>
      <c r="N12" s="169"/>
    </row>
    <row r="13" spans="1:14" x14ac:dyDescent="0.25">
      <c r="A13" s="151" t="s">
        <v>75</v>
      </c>
      <c r="B13" s="151"/>
      <c r="C13" s="89"/>
      <c r="D13" s="89"/>
      <c r="E13" s="91"/>
      <c r="F13" s="91"/>
      <c r="G13" s="92"/>
      <c r="H13" s="152" t="s">
        <v>75</v>
      </c>
      <c r="I13" s="152"/>
      <c r="J13" s="95"/>
      <c r="K13" s="93"/>
      <c r="L13" s="95"/>
      <c r="M13" s="95"/>
      <c r="N13" s="169"/>
    </row>
    <row r="14" spans="1:14" x14ac:dyDescent="0.25">
      <c r="A14" s="149"/>
      <c r="B14" s="89"/>
      <c r="C14" s="89"/>
      <c r="D14" s="89"/>
      <c r="E14" s="91"/>
      <c r="F14" s="91"/>
      <c r="G14" s="92"/>
      <c r="H14" s="150"/>
      <c r="I14" s="93"/>
      <c r="J14" s="95"/>
      <c r="K14" s="93"/>
      <c r="L14" s="95"/>
      <c r="M14" s="95"/>
      <c r="N14" s="169"/>
    </row>
    <row r="15" spans="1:14" x14ac:dyDescent="0.25">
      <c r="A15" s="153" t="s">
        <v>18</v>
      </c>
      <c r="B15" s="89" t="s">
        <v>1</v>
      </c>
      <c r="C15" s="91" t="s">
        <v>258</v>
      </c>
      <c r="D15" s="100"/>
      <c r="E15" s="100"/>
      <c r="F15" s="100"/>
      <c r="G15" s="92"/>
      <c r="H15" s="154" t="s">
        <v>18</v>
      </c>
      <c r="I15" s="93" t="s">
        <v>1</v>
      </c>
      <c r="J15" s="95" t="s">
        <v>258</v>
      </c>
      <c r="K15" s="101"/>
      <c r="L15" s="101"/>
      <c r="M15" s="101"/>
      <c r="N15" s="169"/>
    </row>
    <row r="16" spans="1:14" x14ac:dyDescent="0.25">
      <c r="A16" s="149"/>
      <c r="B16" s="89"/>
      <c r="C16" s="91" t="s">
        <v>260</v>
      </c>
      <c r="D16" s="89" t="s">
        <v>1</v>
      </c>
      <c r="E16" s="91">
        <f>PI()*C8^2/4*C9</f>
        <v>424.11500823462205</v>
      </c>
      <c r="F16" s="91" t="s">
        <v>82</v>
      </c>
      <c r="G16" s="92"/>
      <c r="H16" s="150"/>
      <c r="I16" s="93"/>
      <c r="J16" s="95" t="s">
        <v>254</v>
      </c>
      <c r="K16" s="93" t="s">
        <v>1</v>
      </c>
      <c r="L16" s="163">
        <f>PI()*J8^2/4*J9</f>
        <v>424.11500823462205</v>
      </c>
      <c r="M16" s="95" t="s">
        <v>82</v>
      </c>
      <c r="N16" s="169"/>
    </row>
    <row r="17" spans="1:14" x14ac:dyDescent="0.25">
      <c r="A17" s="149"/>
      <c r="B17" s="89"/>
      <c r="C17" s="91"/>
      <c r="D17" s="89"/>
      <c r="E17" s="91"/>
      <c r="F17" s="91"/>
      <c r="G17" s="92"/>
      <c r="H17" s="150"/>
      <c r="I17" s="93"/>
      <c r="J17" s="95"/>
      <c r="K17" s="93"/>
      <c r="L17" s="95"/>
      <c r="M17" s="95"/>
      <c r="N17" s="169"/>
    </row>
    <row r="18" spans="1:14" x14ac:dyDescent="0.25">
      <c r="A18" s="149" t="s">
        <v>245</v>
      </c>
      <c r="B18" s="89"/>
      <c r="C18" s="91"/>
      <c r="D18" s="89"/>
      <c r="E18" s="91"/>
      <c r="F18" s="91"/>
      <c r="G18" s="92"/>
      <c r="H18" s="150" t="s">
        <v>245</v>
      </c>
      <c r="I18" s="93"/>
      <c r="J18" s="95"/>
      <c r="K18" s="93"/>
      <c r="L18" s="95"/>
      <c r="M18" s="95"/>
      <c r="N18" s="169"/>
    </row>
    <row r="19" spans="1:14" x14ac:dyDescent="0.25">
      <c r="A19" s="151" t="s">
        <v>83</v>
      </c>
      <c r="B19" s="151"/>
      <c r="C19" s="91"/>
      <c r="D19" s="89"/>
      <c r="E19" s="91"/>
      <c r="F19" s="91"/>
      <c r="G19" s="92"/>
      <c r="H19" s="152" t="s">
        <v>83</v>
      </c>
      <c r="I19" s="152"/>
      <c r="J19" s="95"/>
      <c r="K19" s="93"/>
      <c r="L19" s="95"/>
      <c r="M19" s="95"/>
      <c r="N19" s="169"/>
    </row>
    <row r="20" spans="1:14" x14ac:dyDescent="0.25">
      <c r="A20" s="149"/>
      <c r="B20" s="89"/>
      <c r="C20" s="91"/>
      <c r="D20" s="89"/>
      <c r="E20" s="91"/>
      <c r="F20" s="91"/>
      <c r="G20" s="92"/>
      <c r="H20" s="150"/>
      <c r="I20" s="93"/>
      <c r="J20" s="95"/>
      <c r="K20" s="93"/>
      <c r="L20" s="95"/>
      <c r="M20" s="95"/>
      <c r="N20" s="169"/>
    </row>
    <row r="21" spans="1:14" x14ac:dyDescent="0.25">
      <c r="A21" s="153" t="s">
        <v>84</v>
      </c>
      <c r="B21" s="89" t="s">
        <v>1</v>
      </c>
      <c r="C21" s="91" t="s">
        <v>255</v>
      </c>
      <c r="D21" s="89" t="s">
        <v>1</v>
      </c>
      <c r="E21" s="155">
        <f>E16*C5</f>
        <v>3180.8625617596654</v>
      </c>
      <c r="F21" s="91" t="s">
        <v>82</v>
      </c>
      <c r="G21" s="92"/>
      <c r="H21" s="154" t="s">
        <v>84</v>
      </c>
      <c r="I21" s="93" t="s">
        <v>1</v>
      </c>
      <c r="J21" s="95" t="s">
        <v>255</v>
      </c>
      <c r="K21" s="93" t="s">
        <v>1</v>
      </c>
      <c r="L21" s="164">
        <f>L16*J5</f>
        <v>3180.8625617596654</v>
      </c>
      <c r="M21" s="95" t="s">
        <v>82</v>
      </c>
      <c r="N21" s="169"/>
    </row>
    <row r="22" spans="1:14" x14ac:dyDescent="0.25">
      <c r="A22" s="149" t="s">
        <v>246</v>
      </c>
      <c r="B22" s="89"/>
      <c r="C22" s="91"/>
      <c r="D22" s="89"/>
      <c r="E22" s="91"/>
      <c r="F22" s="91"/>
      <c r="G22" s="92"/>
      <c r="H22" s="150" t="s">
        <v>246</v>
      </c>
      <c r="I22" s="93"/>
      <c r="J22" s="95"/>
      <c r="K22" s="93"/>
      <c r="L22" s="95"/>
      <c r="M22" s="95"/>
      <c r="N22" s="169"/>
    </row>
    <row r="23" spans="1:14" x14ac:dyDescent="0.25">
      <c r="A23" s="149"/>
      <c r="B23" s="89"/>
      <c r="C23" s="91"/>
      <c r="D23" s="89"/>
      <c r="E23" s="91"/>
      <c r="F23" s="91"/>
      <c r="G23" s="92"/>
      <c r="H23" s="150"/>
      <c r="I23" s="93"/>
      <c r="J23" s="95"/>
      <c r="K23" s="93"/>
      <c r="L23" s="95"/>
      <c r="M23" s="95"/>
      <c r="N23" s="169"/>
    </row>
    <row r="24" spans="1:14" x14ac:dyDescent="0.25">
      <c r="A24" s="151" t="s">
        <v>85</v>
      </c>
      <c r="B24" s="151"/>
      <c r="C24" s="89"/>
      <c r="D24" s="149"/>
      <c r="E24" s="156"/>
      <c r="F24" s="91"/>
      <c r="G24" s="92"/>
      <c r="H24" s="152" t="s">
        <v>85</v>
      </c>
      <c r="I24" s="152"/>
      <c r="J24" s="95"/>
      <c r="K24" s="150"/>
      <c r="L24" s="157"/>
      <c r="M24" s="95"/>
      <c r="N24" s="169"/>
    </row>
    <row r="25" spans="1:14" x14ac:dyDescent="0.25">
      <c r="A25" s="149"/>
      <c r="B25" s="89"/>
      <c r="C25" s="89"/>
      <c r="D25" s="149"/>
      <c r="E25" s="156"/>
      <c r="F25" s="91"/>
      <c r="G25" s="116"/>
      <c r="H25" s="150"/>
      <c r="I25" s="93"/>
      <c r="J25" s="95"/>
      <c r="K25" s="150"/>
      <c r="L25" s="157"/>
      <c r="M25" s="95"/>
      <c r="N25" s="169"/>
    </row>
    <row r="26" spans="1:14" x14ac:dyDescent="0.25">
      <c r="A26" s="153" t="s">
        <v>86</v>
      </c>
      <c r="B26" s="89" t="s">
        <v>1</v>
      </c>
      <c r="C26" s="91" t="s">
        <v>256</v>
      </c>
      <c r="D26" s="89" t="s">
        <v>1</v>
      </c>
      <c r="E26" s="90">
        <f>E16*C7</f>
        <v>3604.9775699942875</v>
      </c>
      <c r="F26" s="91" t="s">
        <v>82</v>
      </c>
      <c r="G26" s="116"/>
      <c r="H26" s="154" t="s">
        <v>86</v>
      </c>
      <c r="I26" s="93" t="s">
        <v>1</v>
      </c>
      <c r="J26" s="95" t="s">
        <v>256</v>
      </c>
      <c r="K26" s="93" t="s">
        <v>1</v>
      </c>
      <c r="L26" s="165">
        <f>L16*J7</f>
        <v>3604.9775699942875</v>
      </c>
      <c r="M26" s="95" t="s">
        <v>82</v>
      </c>
      <c r="N26" s="169"/>
    </row>
    <row r="27" spans="1:14" x14ac:dyDescent="0.25">
      <c r="A27" s="149"/>
      <c r="B27" s="89"/>
      <c r="C27" s="89"/>
      <c r="D27" s="149"/>
      <c r="E27" s="156"/>
      <c r="F27" s="91"/>
      <c r="G27" s="79"/>
      <c r="H27" s="150"/>
      <c r="I27" s="93"/>
      <c r="J27" s="95"/>
      <c r="K27" s="150"/>
      <c r="L27" s="157"/>
      <c r="M27" s="95"/>
      <c r="N27" s="169"/>
    </row>
    <row r="28" spans="1:14" ht="15" customHeight="1" x14ac:dyDescent="0.25">
      <c r="A28" s="170" t="s">
        <v>247</v>
      </c>
      <c r="B28" s="170"/>
      <c r="C28" s="170"/>
      <c r="D28" s="170"/>
      <c r="E28" s="170"/>
      <c r="F28" s="170"/>
      <c r="G28" s="79"/>
      <c r="H28" s="171" t="s">
        <v>247</v>
      </c>
      <c r="I28" s="171"/>
      <c r="J28" s="171"/>
      <c r="K28" s="171"/>
      <c r="L28" s="171"/>
      <c r="M28" s="171"/>
      <c r="N28" s="169"/>
    </row>
    <row r="29" spans="1:14" x14ac:dyDescent="0.25">
      <c r="A29" s="170"/>
      <c r="B29" s="170"/>
      <c r="C29" s="170"/>
      <c r="D29" s="170"/>
      <c r="E29" s="170"/>
      <c r="F29" s="170"/>
      <c r="G29" s="79"/>
      <c r="H29" s="171"/>
      <c r="I29" s="171"/>
      <c r="J29" s="171"/>
      <c r="K29" s="171"/>
      <c r="L29" s="171"/>
      <c r="M29" s="171"/>
      <c r="N29" s="169"/>
    </row>
    <row r="30" spans="1:14" x14ac:dyDescent="0.25">
      <c r="A30" s="170"/>
      <c r="B30" s="170"/>
      <c r="C30" s="170"/>
      <c r="D30" s="170"/>
      <c r="E30" s="170"/>
      <c r="F30" s="170"/>
      <c r="G30" s="79"/>
      <c r="H30" s="171"/>
      <c r="I30" s="171"/>
      <c r="J30" s="171"/>
      <c r="K30" s="171"/>
      <c r="L30" s="171"/>
      <c r="M30" s="171"/>
      <c r="N30" s="169"/>
    </row>
    <row r="31" spans="1:14" x14ac:dyDescent="0.25">
      <c r="A31" s="96"/>
      <c r="B31" s="82"/>
      <c r="C31" s="82"/>
      <c r="D31" s="82"/>
      <c r="E31" s="172"/>
      <c r="F31" s="85"/>
      <c r="G31" s="79"/>
      <c r="H31" s="98"/>
      <c r="I31" s="84"/>
      <c r="J31" s="88"/>
      <c r="K31" s="84"/>
      <c r="L31" s="173"/>
      <c r="M31" s="86"/>
      <c r="N31" s="169"/>
    </row>
    <row r="32" spans="1:14" ht="15" customHeight="1" x14ac:dyDescent="0.25">
      <c r="A32" s="174" t="s">
        <v>248</v>
      </c>
      <c r="B32" s="174"/>
      <c r="C32" s="174"/>
      <c r="D32" s="174"/>
      <c r="E32" s="174"/>
      <c r="F32" s="174"/>
      <c r="G32" s="79"/>
      <c r="H32" s="175" t="s">
        <v>248</v>
      </c>
      <c r="I32" s="175"/>
      <c r="J32" s="175"/>
      <c r="K32" s="175"/>
      <c r="L32" s="175"/>
      <c r="M32" s="175"/>
      <c r="N32" s="169"/>
    </row>
    <row r="33" spans="1:14" x14ac:dyDescent="0.25">
      <c r="A33" s="174"/>
      <c r="B33" s="174"/>
      <c r="C33" s="174"/>
      <c r="D33" s="174"/>
      <c r="E33" s="174"/>
      <c r="F33" s="174"/>
      <c r="G33" s="79"/>
      <c r="H33" s="175"/>
      <c r="I33" s="175"/>
      <c r="J33" s="175"/>
      <c r="K33" s="175"/>
      <c r="L33" s="175"/>
      <c r="M33" s="175"/>
      <c r="N33" s="169"/>
    </row>
    <row r="34" spans="1:14" x14ac:dyDescent="0.25">
      <c r="A34" s="174"/>
      <c r="B34" s="174"/>
      <c r="C34" s="174"/>
      <c r="D34" s="174"/>
      <c r="E34" s="174"/>
      <c r="F34" s="174"/>
      <c r="G34" s="79"/>
      <c r="H34" s="175"/>
      <c r="I34" s="175"/>
      <c r="J34" s="175"/>
      <c r="K34" s="175"/>
      <c r="L34" s="175"/>
      <c r="M34" s="175"/>
      <c r="N34" s="169"/>
    </row>
    <row r="35" spans="1:14" x14ac:dyDescent="0.25">
      <c r="A35" s="96"/>
      <c r="B35" s="82"/>
      <c r="C35" s="82"/>
      <c r="D35" s="82"/>
      <c r="E35" s="172"/>
      <c r="F35" s="85"/>
      <c r="G35" s="79"/>
      <c r="H35" s="98"/>
      <c r="I35" s="84"/>
      <c r="J35" s="88"/>
      <c r="K35" s="84"/>
      <c r="L35" s="173"/>
      <c r="M35" s="86"/>
      <c r="N35" s="169"/>
    </row>
    <row r="36" spans="1:14" ht="15" customHeight="1" x14ac:dyDescent="0.25">
      <c r="A36" s="176" t="s">
        <v>249</v>
      </c>
      <c r="B36" s="176"/>
      <c r="C36" s="176"/>
      <c r="D36" s="176"/>
      <c r="E36" s="176"/>
      <c r="F36" s="176"/>
      <c r="G36" s="79"/>
      <c r="H36" s="177" t="s">
        <v>249</v>
      </c>
      <c r="I36" s="177"/>
      <c r="J36" s="177"/>
      <c r="K36" s="177"/>
      <c r="L36" s="177"/>
      <c r="M36" s="177"/>
      <c r="N36" s="169"/>
    </row>
    <row r="37" spans="1:14" x14ac:dyDescent="0.25">
      <c r="A37" s="176"/>
      <c r="B37" s="176"/>
      <c r="C37" s="176"/>
      <c r="D37" s="176"/>
      <c r="E37" s="176"/>
      <c r="F37" s="176"/>
      <c r="G37" s="79"/>
      <c r="H37" s="177"/>
      <c r="I37" s="177"/>
      <c r="J37" s="177"/>
      <c r="K37" s="177"/>
      <c r="L37" s="177"/>
      <c r="M37" s="177"/>
      <c r="N37" s="169"/>
    </row>
    <row r="38" spans="1:14" x14ac:dyDescent="0.25">
      <c r="A38" s="176"/>
      <c r="B38" s="176"/>
      <c r="C38" s="176"/>
      <c r="D38" s="176"/>
      <c r="E38" s="176"/>
      <c r="F38" s="176"/>
      <c r="G38" s="79"/>
      <c r="H38" s="177"/>
      <c r="I38" s="177"/>
      <c r="J38" s="177"/>
      <c r="K38" s="177"/>
      <c r="L38" s="177"/>
      <c r="M38" s="177"/>
      <c r="N38" s="169"/>
    </row>
    <row r="39" spans="1:14" x14ac:dyDescent="0.25">
      <c r="A39" s="176"/>
      <c r="B39" s="176"/>
      <c r="C39" s="176"/>
      <c r="D39" s="176"/>
      <c r="E39" s="176"/>
      <c r="F39" s="176"/>
      <c r="G39" s="79"/>
      <c r="H39" s="177"/>
      <c r="I39" s="177"/>
      <c r="J39" s="177"/>
      <c r="K39" s="177"/>
      <c r="L39" s="177"/>
      <c r="M39" s="177"/>
      <c r="N39" s="169"/>
    </row>
    <row r="40" spans="1:14" x14ac:dyDescent="0.25">
      <c r="A40" s="178"/>
      <c r="B40" s="178"/>
      <c r="C40" s="178"/>
      <c r="D40" s="178"/>
      <c r="E40" s="178"/>
      <c r="F40" s="178"/>
      <c r="G40" s="79"/>
      <c r="H40" s="179"/>
      <c r="I40" s="179"/>
      <c r="J40" s="180"/>
      <c r="K40" s="179"/>
      <c r="L40" s="179"/>
      <c r="M40" s="179"/>
      <c r="N40" s="169"/>
    </row>
    <row r="41" spans="1:14" ht="15" customHeight="1" x14ac:dyDescent="0.25">
      <c r="A41" s="176" t="s">
        <v>250</v>
      </c>
      <c r="B41" s="176"/>
      <c r="C41" s="176"/>
      <c r="D41" s="176"/>
      <c r="E41" s="176"/>
      <c r="F41" s="176"/>
      <c r="G41" s="79"/>
      <c r="H41" s="177" t="s">
        <v>250</v>
      </c>
      <c r="I41" s="177"/>
      <c r="J41" s="177"/>
      <c r="K41" s="177"/>
      <c r="L41" s="177"/>
      <c r="M41" s="177"/>
      <c r="N41" s="169"/>
    </row>
    <row r="42" spans="1:14" x14ac:dyDescent="0.25">
      <c r="A42" s="176"/>
      <c r="B42" s="176"/>
      <c r="C42" s="176"/>
      <c r="D42" s="176"/>
      <c r="E42" s="176"/>
      <c r="F42" s="176"/>
      <c r="G42" s="79"/>
      <c r="H42" s="177"/>
      <c r="I42" s="177"/>
      <c r="J42" s="177"/>
      <c r="K42" s="177"/>
      <c r="L42" s="177"/>
      <c r="M42" s="177"/>
      <c r="N42" s="169"/>
    </row>
    <row r="43" spans="1:14" x14ac:dyDescent="0.25">
      <c r="A43" s="79"/>
      <c r="B43" s="162"/>
      <c r="C43" s="162"/>
      <c r="D43" s="79"/>
      <c r="E43" s="79"/>
      <c r="F43" s="79"/>
      <c r="G43" s="79"/>
      <c r="H43" s="79"/>
      <c r="I43" s="162"/>
      <c r="J43" s="181"/>
      <c r="K43" s="79"/>
      <c r="L43" s="79"/>
      <c r="M43" s="79"/>
      <c r="N43" s="169"/>
    </row>
    <row r="44" spans="1:14" x14ac:dyDescent="0.25">
      <c r="A44" s="79"/>
      <c r="B44" s="162"/>
      <c r="C44" s="162"/>
      <c r="D44" s="79"/>
      <c r="E44" s="79"/>
      <c r="F44" s="79"/>
      <c r="G44" s="79"/>
      <c r="H44" s="79"/>
      <c r="I44" s="162"/>
      <c r="J44" s="181"/>
      <c r="K44" s="79"/>
      <c r="L44" s="79"/>
      <c r="M44" s="79"/>
      <c r="N44" s="169"/>
    </row>
    <row r="45" spans="1:14" x14ac:dyDescent="0.25">
      <c r="A45" s="130" t="s">
        <v>266</v>
      </c>
      <c r="B45" s="162"/>
      <c r="C45" s="162"/>
      <c r="D45" s="79"/>
      <c r="E45" s="79"/>
      <c r="F45" s="79"/>
      <c r="G45" s="79"/>
      <c r="H45" s="79"/>
      <c r="I45" s="162"/>
      <c r="J45" s="181"/>
      <c r="K45" s="79"/>
      <c r="L45" s="79"/>
      <c r="M45" s="79"/>
      <c r="N45" s="169"/>
    </row>
    <row r="46" spans="1:14" x14ac:dyDescent="0.25">
      <c r="A46" s="130" t="s">
        <v>267</v>
      </c>
      <c r="B46" s="162"/>
      <c r="C46" s="162"/>
      <c r="D46" s="79"/>
      <c r="E46" s="79"/>
      <c r="F46" s="79"/>
      <c r="G46" s="79"/>
      <c r="H46" s="79"/>
      <c r="I46" s="162"/>
      <c r="J46" s="181"/>
      <c r="K46" s="79"/>
      <c r="L46" s="79"/>
      <c r="M46" s="79"/>
      <c r="N46" s="169"/>
    </row>
    <row r="47" spans="1:14" x14ac:dyDescent="0.25">
      <c r="A47" s="130" t="s">
        <v>268</v>
      </c>
      <c r="B47" s="162"/>
      <c r="C47" s="162"/>
      <c r="D47" s="79"/>
      <c r="E47" s="79"/>
      <c r="F47" s="79"/>
      <c r="G47" s="79"/>
      <c r="H47" s="79"/>
      <c r="I47" s="162"/>
      <c r="J47" s="181"/>
      <c r="K47" s="79"/>
      <c r="L47" s="79"/>
      <c r="M47" s="79"/>
      <c r="N47" s="169"/>
    </row>
    <row r="48" spans="1:14" x14ac:dyDescent="0.25">
      <c r="A48" s="130" t="s">
        <v>269</v>
      </c>
      <c r="B48" s="162"/>
      <c r="C48" s="162"/>
      <c r="D48" s="79"/>
      <c r="E48" s="79"/>
      <c r="F48" s="79"/>
      <c r="G48" s="79"/>
      <c r="H48" s="79"/>
      <c r="I48" s="162"/>
      <c r="J48" s="181"/>
      <c r="K48" s="79"/>
      <c r="L48" s="79"/>
      <c r="M48" s="79"/>
      <c r="N48" s="169"/>
    </row>
    <row r="49" spans="1:14" x14ac:dyDescent="0.25">
      <c r="A49" s="130" t="s">
        <v>270</v>
      </c>
      <c r="B49" s="162"/>
      <c r="C49" s="162"/>
      <c r="D49" s="79"/>
      <c r="E49" s="79"/>
      <c r="F49" s="79"/>
      <c r="G49" s="79"/>
      <c r="H49" s="79"/>
      <c r="I49" s="162"/>
      <c r="J49" s="181"/>
      <c r="K49" s="79"/>
      <c r="L49" s="79"/>
      <c r="M49" s="79"/>
      <c r="N49" s="169"/>
    </row>
    <row r="50" spans="1:14" x14ac:dyDescent="0.25">
      <c r="A50" s="79"/>
      <c r="B50" s="162"/>
      <c r="C50" s="162"/>
      <c r="D50" s="79"/>
      <c r="E50" s="79"/>
      <c r="F50" s="79"/>
      <c r="G50" s="79"/>
      <c r="H50" s="79"/>
      <c r="I50" s="162"/>
      <c r="J50" s="181"/>
      <c r="K50" s="79"/>
      <c r="L50" s="79"/>
      <c r="M50" s="79"/>
      <c r="N50" s="169"/>
    </row>
  </sheetData>
  <sheetProtection password="F030" sheet="1" objects="1" scenarios="1"/>
  <mergeCells count="16">
    <mergeCell ref="H1:L1"/>
    <mergeCell ref="A1:E1"/>
    <mergeCell ref="A13:B13"/>
    <mergeCell ref="A19:B19"/>
    <mergeCell ref="A24:B24"/>
    <mergeCell ref="H13:I13"/>
    <mergeCell ref="H19:I19"/>
    <mergeCell ref="H24:I24"/>
    <mergeCell ref="A28:F30"/>
    <mergeCell ref="A32:F34"/>
    <mergeCell ref="A36:F39"/>
    <mergeCell ref="A41:F42"/>
    <mergeCell ref="H28:M30"/>
    <mergeCell ref="H32:M34"/>
    <mergeCell ref="H36:M39"/>
    <mergeCell ref="H41:M42"/>
  </mergeCells>
  <phoneticPr fontId="14" type="noConversion"/>
  <pageMargins left="0.7" right="0.7" top="0.75" bottom="0.75" header="0.3" footer="0.3"/>
  <pageSetup orientation="portrait" r:id="rId1"/>
  <headerFooter alignWithMargins="0"/>
  <ignoredErrors>
    <ignoredError sqref="L16 L21 L26 E16 E21 E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zoomScale="80" zoomScaleNormal="80" workbookViewId="0">
      <selection activeCell="B41" sqref="B41"/>
    </sheetView>
  </sheetViews>
  <sheetFormatPr defaultColWidth="9.140625" defaultRowHeight="15" x14ac:dyDescent="0.25"/>
  <cols>
    <col min="1" max="1" width="46.5703125" style="7" customWidth="1"/>
    <col min="2" max="2" width="6" style="8" customWidth="1"/>
    <col min="3" max="3" width="11.5703125" style="8" customWidth="1"/>
    <col min="4" max="4" width="8.140625" style="7" customWidth="1"/>
    <col min="5" max="7" width="9.140625" style="7"/>
    <col min="8" max="8" width="35.140625" style="7" customWidth="1"/>
    <col min="9" max="9" width="9.140625" style="8"/>
    <col min="10" max="10" width="27" style="8" customWidth="1"/>
    <col min="11" max="11" width="11.85546875" style="7" customWidth="1"/>
    <col min="12" max="16384" width="9.140625" style="7"/>
  </cols>
  <sheetData>
    <row r="1" spans="1:12" x14ac:dyDescent="0.25">
      <c r="A1" s="143" t="s">
        <v>222</v>
      </c>
      <c r="B1" s="143"/>
      <c r="C1" s="143"/>
      <c r="D1" s="143"/>
      <c r="E1" s="143"/>
      <c r="F1" s="78"/>
      <c r="G1" s="79"/>
      <c r="H1" s="142" t="s">
        <v>225</v>
      </c>
      <c r="I1" s="142"/>
      <c r="J1" s="142"/>
      <c r="K1" s="142"/>
      <c r="L1" s="142"/>
    </row>
    <row r="2" spans="1:12" x14ac:dyDescent="0.25">
      <c r="A2" s="81"/>
      <c r="B2" s="82"/>
      <c r="C2" s="82"/>
      <c r="D2" s="81"/>
      <c r="E2" s="78"/>
      <c r="F2" s="78"/>
      <c r="G2" s="79"/>
      <c r="H2" s="83"/>
      <c r="I2" s="84"/>
      <c r="J2" s="84"/>
      <c r="K2" s="83"/>
      <c r="L2" s="80"/>
    </row>
    <row r="3" spans="1:12" x14ac:dyDescent="0.25">
      <c r="A3" s="81" t="s">
        <v>221</v>
      </c>
      <c r="B3" s="82"/>
      <c r="C3" s="82"/>
      <c r="D3" s="81"/>
      <c r="E3" s="78"/>
      <c r="F3" s="78"/>
      <c r="G3" s="79"/>
      <c r="H3" s="83" t="s">
        <v>221</v>
      </c>
      <c r="I3" s="84"/>
      <c r="J3" s="84"/>
      <c r="K3" s="83"/>
      <c r="L3" s="80"/>
    </row>
    <row r="4" spans="1:12" ht="16.5" x14ac:dyDescent="0.3">
      <c r="A4" s="81" t="s">
        <v>261</v>
      </c>
      <c r="B4" s="82" t="s">
        <v>1</v>
      </c>
      <c r="C4" s="182">
        <v>10000</v>
      </c>
      <c r="D4" s="81" t="s">
        <v>87</v>
      </c>
      <c r="E4" s="78"/>
      <c r="F4" s="78"/>
      <c r="G4" s="79"/>
      <c r="H4" s="83" t="s">
        <v>265</v>
      </c>
      <c r="I4" s="84" t="s">
        <v>1</v>
      </c>
      <c r="J4" s="198">
        <v>10000</v>
      </c>
      <c r="K4" s="83" t="s">
        <v>87</v>
      </c>
      <c r="L4" s="80"/>
    </row>
    <row r="5" spans="1:12" ht="16.5" x14ac:dyDescent="0.3">
      <c r="A5" s="81" t="s">
        <v>224</v>
      </c>
      <c r="B5" s="82" t="s">
        <v>1</v>
      </c>
      <c r="C5" s="82">
        <v>0</v>
      </c>
      <c r="D5" s="183" t="s">
        <v>183</v>
      </c>
      <c r="E5" s="78"/>
      <c r="F5" s="85"/>
      <c r="G5" s="79"/>
      <c r="H5" s="83" t="s">
        <v>262</v>
      </c>
      <c r="I5" s="84" t="s">
        <v>1</v>
      </c>
      <c r="J5" s="75">
        <v>0</v>
      </c>
      <c r="K5" s="184" t="s">
        <v>183</v>
      </c>
      <c r="L5" s="80"/>
    </row>
    <row r="6" spans="1:12" x14ac:dyDescent="0.25">
      <c r="A6" s="81" t="s">
        <v>88</v>
      </c>
      <c r="B6" s="82" t="s">
        <v>1</v>
      </c>
      <c r="C6" s="82">
        <v>10</v>
      </c>
      <c r="D6" s="81"/>
      <c r="E6" s="78"/>
      <c r="F6" s="85"/>
      <c r="G6" s="79"/>
      <c r="H6" s="83" t="s">
        <v>263</v>
      </c>
      <c r="I6" s="84" t="s">
        <v>1</v>
      </c>
      <c r="J6" s="199">
        <v>10</v>
      </c>
      <c r="K6" s="83"/>
      <c r="L6" s="80"/>
    </row>
    <row r="7" spans="1:12" x14ac:dyDescent="0.25">
      <c r="A7" s="81" t="s">
        <v>89</v>
      </c>
      <c r="B7" s="82" t="s">
        <v>1</v>
      </c>
      <c r="C7" s="82">
        <v>2</v>
      </c>
      <c r="D7" s="81"/>
      <c r="E7" s="78"/>
      <c r="F7" s="85"/>
      <c r="G7" s="79"/>
      <c r="H7" s="83" t="s">
        <v>264</v>
      </c>
      <c r="I7" s="84" t="s">
        <v>1</v>
      </c>
      <c r="J7" s="200">
        <v>2</v>
      </c>
      <c r="K7" s="83"/>
      <c r="L7" s="80"/>
    </row>
    <row r="8" spans="1:12" x14ac:dyDescent="0.25">
      <c r="A8" s="81"/>
      <c r="B8" s="82" t="s">
        <v>1</v>
      </c>
      <c r="C8" s="82">
        <v>1.1499999999999999</v>
      </c>
      <c r="D8" s="81" t="s">
        <v>39</v>
      </c>
      <c r="E8" s="78"/>
      <c r="F8" s="85"/>
      <c r="G8" s="79"/>
      <c r="H8" s="83"/>
      <c r="I8" s="84" t="s">
        <v>1</v>
      </c>
      <c r="J8" s="75">
        <v>1.1499999999999999</v>
      </c>
      <c r="K8" s="83" t="s">
        <v>39</v>
      </c>
      <c r="L8" s="80"/>
    </row>
    <row r="9" spans="1:12" x14ac:dyDescent="0.25">
      <c r="A9" s="81"/>
      <c r="B9" s="82"/>
      <c r="C9" s="82"/>
      <c r="D9" s="81"/>
      <c r="E9" s="78"/>
      <c r="F9" s="85"/>
      <c r="G9" s="79"/>
      <c r="H9" s="83"/>
      <c r="I9" s="84"/>
      <c r="J9" s="84"/>
      <c r="K9" s="83"/>
      <c r="L9" s="80"/>
    </row>
    <row r="10" spans="1:12" x14ac:dyDescent="0.25">
      <c r="A10" s="81" t="s">
        <v>223</v>
      </c>
      <c r="B10" s="82"/>
      <c r="C10" s="82"/>
      <c r="D10" s="81"/>
      <c r="E10" s="78"/>
      <c r="F10" s="85"/>
      <c r="G10" s="79"/>
      <c r="H10" s="83" t="s">
        <v>223</v>
      </c>
      <c r="I10" s="84"/>
      <c r="J10" s="84"/>
      <c r="K10" s="83"/>
      <c r="L10" s="80"/>
    </row>
    <row r="11" spans="1:12" x14ac:dyDescent="0.25">
      <c r="A11" s="81"/>
      <c r="B11" s="82"/>
      <c r="C11" s="82"/>
      <c r="D11" s="81"/>
      <c r="E11" s="78"/>
      <c r="F11" s="85"/>
      <c r="G11" s="79"/>
      <c r="H11" s="83"/>
      <c r="I11" s="84"/>
      <c r="J11" s="84"/>
      <c r="K11" s="83"/>
      <c r="L11" s="80"/>
    </row>
    <row r="12" spans="1:12" x14ac:dyDescent="0.25">
      <c r="A12" s="81"/>
      <c r="B12" s="82"/>
      <c r="C12" s="82"/>
      <c r="D12" s="81"/>
      <c r="E12" s="78"/>
      <c r="F12" s="78"/>
      <c r="G12" s="79"/>
      <c r="H12" s="83"/>
      <c r="I12" s="84"/>
      <c r="J12" s="84"/>
      <c r="K12" s="83"/>
      <c r="L12" s="80"/>
    </row>
    <row r="13" spans="1:12" ht="16.5" x14ac:dyDescent="0.3">
      <c r="A13" s="81" t="s">
        <v>233</v>
      </c>
      <c r="B13" s="82"/>
      <c r="C13" s="82"/>
      <c r="D13" s="113"/>
      <c r="E13" s="114"/>
      <c r="F13" s="115"/>
      <c r="G13" s="92"/>
      <c r="H13" s="83" t="s">
        <v>233</v>
      </c>
      <c r="I13" s="84"/>
      <c r="J13" s="84"/>
      <c r="K13" s="118"/>
      <c r="L13" s="119"/>
    </row>
    <row r="14" spans="1:12" x14ac:dyDescent="0.25">
      <c r="A14" s="81"/>
      <c r="B14" s="82"/>
      <c r="C14" s="82"/>
      <c r="D14" s="113"/>
      <c r="E14" s="114"/>
      <c r="F14" s="115"/>
      <c r="G14" s="92"/>
      <c r="H14" s="83"/>
      <c r="I14" s="84"/>
      <c r="J14" s="84"/>
      <c r="K14" s="118"/>
      <c r="L14" s="119"/>
    </row>
    <row r="15" spans="1:12" ht="16.5" x14ac:dyDescent="0.3">
      <c r="A15" s="87" t="s">
        <v>251</v>
      </c>
      <c r="B15" s="103"/>
      <c r="C15" s="82"/>
      <c r="D15" s="113"/>
      <c r="E15" s="114"/>
      <c r="F15" s="115"/>
      <c r="G15" s="92"/>
      <c r="H15" s="88" t="s">
        <v>251</v>
      </c>
      <c r="I15" s="105"/>
      <c r="J15" s="84"/>
      <c r="K15" s="118"/>
      <c r="L15" s="119"/>
    </row>
    <row r="16" spans="1:12" x14ac:dyDescent="0.25">
      <c r="A16" s="102"/>
      <c r="B16" s="103"/>
      <c r="C16" s="103"/>
      <c r="D16" s="113"/>
      <c r="E16" s="114"/>
      <c r="F16" s="115"/>
      <c r="G16" s="92"/>
      <c r="H16" s="104"/>
      <c r="I16" s="105"/>
      <c r="J16" s="105"/>
      <c r="K16" s="118"/>
      <c r="L16" s="119"/>
    </row>
    <row r="17" spans="1:12" ht="15" customHeight="1" x14ac:dyDescent="0.25">
      <c r="A17" s="144" t="s">
        <v>252</v>
      </c>
      <c r="B17" s="144"/>
      <c r="C17" s="144"/>
      <c r="D17" s="144"/>
      <c r="E17" s="144"/>
      <c r="F17" s="144"/>
      <c r="G17" s="185"/>
      <c r="H17" s="145" t="s">
        <v>252</v>
      </c>
      <c r="I17" s="145"/>
      <c r="J17" s="145"/>
      <c r="K17" s="145"/>
      <c r="L17" s="145"/>
    </row>
    <row r="18" spans="1:12" x14ac:dyDescent="0.25">
      <c r="A18" s="144"/>
      <c r="B18" s="144"/>
      <c r="C18" s="144"/>
      <c r="D18" s="144"/>
      <c r="E18" s="144"/>
      <c r="F18" s="144"/>
      <c r="G18" s="185"/>
      <c r="H18" s="145"/>
      <c r="I18" s="145"/>
      <c r="J18" s="145"/>
      <c r="K18" s="145"/>
      <c r="L18" s="145"/>
    </row>
    <row r="19" spans="1:12" x14ac:dyDescent="0.25">
      <c r="A19" s="128"/>
      <c r="B19" s="124"/>
      <c r="C19" s="124"/>
      <c r="D19" s="186"/>
      <c r="E19" s="187"/>
      <c r="F19" s="188"/>
      <c r="G19" s="185"/>
      <c r="H19" s="189"/>
      <c r="I19" s="186"/>
      <c r="J19" s="186"/>
      <c r="K19" s="186"/>
      <c r="L19" s="187"/>
    </row>
    <row r="20" spans="1:12" x14ac:dyDescent="0.25">
      <c r="A20" s="123"/>
      <c r="B20" s="124"/>
      <c r="C20" s="124"/>
      <c r="D20" s="186"/>
      <c r="E20" s="187"/>
      <c r="F20" s="188"/>
      <c r="G20" s="185"/>
      <c r="H20" s="190"/>
      <c r="I20" s="186"/>
      <c r="J20" s="188"/>
      <c r="K20" s="186"/>
      <c r="L20" s="187"/>
    </row>
    <row r="21" spans="1:12" x14ac:dyDescent="0.25">
      <c r="A21" s="130" t="s">
        <v>266</v>
      </c>
      <c r="B21" s="186"/>
      <c r="C21" s="186"/>
      <c r="D21" s="186"/>
      <c r="E21" s="187"/>
      <c r="F21" s="188"/>
      <c r="G21" s="185"/>
      <c r="H21" s="189"/>
      <c r="I21" s="186"/>
      <c r="J21" s="188"/>
      <c r="K21" s="186"/>
      <c r="L21" s="187"/>
    </row>
    <row r="22" spans="1:12" x14ac:dyDescent="0.25">
      <c r="A22" s="130" t="s">
        <v>267</v>
      </c>
      <c r="B22" s="186"/>
      <c r="C22" s="186"/>
      <c r="D22" s="186"/>
      <c r="E22" s="187"/>
      <c r="F22" s="188"/>
      <c r="G22" s="185"/>
      <c r="H22" s="189"/>
      <c r="I22" s="186"/>
      <c r="J22" s="188"/>
      <c r="K22" s="186"/>
      <c r="L22" s="187"/>
    </row>
    <row r="23" spans="1:12" x14ac:dyDescent="0.25">
      <c r="A23" s="130" t="s">
        <v>268</v>
      </c>
      <c r="B23" s="186"/>
      <c r="C23" s="186"/>
      <c r="D23" s="186"/>
      <c r="E23" s="187"/>
      <c r="F23" s="188"/>
      <c r="G23" s="185"/>
      <c r="H23" s="190"/>
      <c r="I23" s="186"/>
      <c r="J23" s="188"/>
      <c r="K23" s="186"/>
      <c r="L23" s="187"/>
    </row>
    <row r="24" spans="1:12" x14ac:dyDescent="0.25">
      <c r="A24" s="130" t="s">
        <v>269</v>
      </c>
      <c r="B24" s="191"/>
      <c r="C24" s="192"/>
      <c r="D24" s="191"/>
      <c r="E24" s="193"/>
      <c r="F24" s="192"/>
      <c r="G24" s="121"/>
      <c r="H24" s="194"/>
      <c r="I24" s="191"/>
      <c r="J24" s="192"/>
      <c r="K24" s="191"/>
      <c r="L24" s="193"/>
    </row>
    <row r="25" spans="1:12" x14ac:dyDescent="0.25">
      <c r="A25" s="130" t="s">
        <v>270</v>
      </c>
      <c r="B25" s="191"/>
      <c r="C25" s="195"/>
      <c r="D25" s="191"/>
      <c r="E25" s="193"/>
      <c r="F25" s="192"/>
      <c r="G25" s="121"/>
      <c r="H25" s="196"/>
      <c r="I25" s="191"/>
      <c r="J25" s="191"/>
      <c r="K25" s="194"/>
      <c r="L25" s="197"/>
    </row>
    <row r="26" spans="1:12" x14ac:dyDescent="0.25">
      <c r="A26" s="30"/>
      <c r="B26" s="31"/>
      <c r="C26" s="31"/>
      <c r="D26" s="31"/>
      <c r="E26" s="32"/>
      <c r="F26" s="33"/>
      <c r="G26" s="19"/>
      <c r="H26" s="34"/>
      <c r="I26" s="35"/>
      <c r="J26" s="35"/>
      <c r="K26" s="36"/>
      <c r="L26" s="37"/>
    </row>
    <row r="27" spans="1:12" x14ac:dyDescent="0.25">
      <c r="A27" s="39"/>
      <c r="B27" s="31"/>
      <c r="C27" s="40"/>
      <c r="D27" s="31"/>
      <c r="E27" s="32"/>
      <c r="F27" s="33"/>
      <c r="G27" s="19"/>
      <c r="H27" s="34"/>
      <c r="I27" s="35"/>
      <c r="J27" s="35"/>
      <c r="K27" s="36"/>
      <c r="L27" s="37"/>
    </row>
    <row r="28" spans="1:12" x14ac:dyDescent="0.25">
      <c r="A28" s="30"/>
      <c r="B28" s="31"/>
      <c r="C28" s="40"/>
      <c r="D28" s="31"/>
      <c r="E28" s="32"/>
      <c r="F28" s="33"/>
      <c r="G28" s="19"/>
      <c r="H28" s="34"/>
      <c r="I28" s="35"/>
      <c r="J28" s="35"/>
      <c r="K28" s="36"/>
      <c r="L28" s="37"/>
    </row>
    <row r="29" spans="1:12" x14ac:dyDescent="0.25">
      <c r="A29" s="141"/>
      <c r="B29" s="141"/>
      <c r="C29" s="31"/>
      <c r="D29" s="31"/>
      <c r="E29" s="32"/>
      <c r="F29" s="33"/>
      <c r="G29" s="19"/>
      <c r="H29" s="34"/>
      <c r="I29" s="35"/>
      <c r="J29" s="35"/>
      <c r="K29" s="36"/>
      <c r="L29" s="37"/>
    </row>
    <row r="30" spans="1:12" x14ac:dyDescent="0.25">
      <c r="A30" s="30"/>
      <c r="B30" s="31"/>
      <c r="C30" s="31"/>
      <c r="D30" s="31"/>
      <c r="E30" s="32"/>
      <c r="F30" s="33"/>
      <c r="G30" s="19"/>
      <c r="H30" s="34"/>
      <c r="I30" s="35"/>
      <c r="J30" s="35"/>
      <c r="K30" s="36"/>
      <c r="L30" s="37"/>
    </row>
    <row r="31" spans="1:12" x14ac:dyDescent="0.25">
      <c r="A31" s="39"/>
      <c r="B31" s="31"/>
      <c r="C31" s="40"/>
      <c r="D31" s="31"/>
      <c r="E31" s="32"/>
      <c r="F31" s="33"/>
      <c r="G31" s="19"/>
      <c r="H31" s="34"/>
      <c r="I31" s="35"/>
      <c r="J31" s="35"/>
      <c r="K31" s="36"/>
      <c r="L31" s="37"/>
    </row>
    <row r="32" spans="1:12" x14ac:dyDescent="0.25">
      <c r="A32" s="39"/>
      <c r="B32" s="31"/>
      <c r="C32" s="31"/>
      <c r="D32" s="30"/>
      <c r="E32" s="41"/>
      <c r="F32" s="40"/>
      <c r="G32" s="19"/>
      <c r="H32" s="34"/>
      <c r="I32" s="35"/>
      <c r="J32" s="35"/>
      <c r="K32" s="36"/>
      <c r="L32" s="37"/>
    </row>
    <row r="33" spans="1:12" x14ac:dyDescent="0.25">
      <c r="A33" s="30"/>
      <c r="B33" s="31"/>
      <c r="C33" s="31"/>
      <c r="D33" s="31"/>
      <c r="E33" s="32"/>
      <c r="F33" s="33"/>
      <c r="G33" s="19"/>
      <c r="H33" s="34"/>
      <c r="I33" s="35"/>
      <c r="J33" s="35"/>
      <c r="K33" s="36"/>
      <c r="L33" s="37"/>
    </row>
    <row r="34" spans="1:12" x14ac:dyDescent="0.25">
      <c r="A34" s="30"/>
      <c r="B34" s="31"/>
      <c r="C34" s="31"/>
      <c r="D34" s="31"/>
      <c r="E34" s="32"/>
      <c r="F34" s="33"/>
      <c r="G34" s="19"/>
      <c r="H34" s="34"/>
      <c r="I34" s="35"/>
      <c r="J34" s="35"/>
      <c r="K34" s="36"/>
      <c r="L34" s="37"/>
    </row>
    <row r="35" spans="1:12" x14ac:dyDescent="0.25">
      <c r="A35" s="42"/>
      <c r="B35" s="31"/>
      <c r="C35" s="40"/>
      <c r="D35" s="31"/>
      <c r="E35" s="32"/>
      <c r="F35" s="33"/>
      <c r="G35" s="19"/>
      <c r="H35" s="34"/>
      <c r="I35" s="35"/>
      <c r="J35" s="35"/>
      <c r="K35" s="36"/>
      <c r="L35" s="37"/>
    </row>
    <row r="36" spans="1:12" x14ac:dyDescent="0.25">
      <c r="A36" s="39"/>
      <c r="B36" s="31"/>
      <c r="C36" s="31"/>
      <c r="D36" s="31"/>
      <c r="E36" s="32"/>
      <c r="F36" s="33"/>
      <c r="G36" s="19"/>
      <c r="H36" s="34"/>
      <c r="I36" s="35"/>
      <c r="J36" s="35"/>
      <c r="K36" s="36"/>
      <c r="L36" s="37"/>
    </row>
    <row r="37" spans="1:12" x14ac:dyDescent="0.25">
      <c r="A37" s="141"/>
      <c r="B37" s="141"/>
      <c r="C37" s="31"/>
      <c r="D37" s="31"/>
      <c r="E37" s="32"/>
      <c r="F37" s="33"/>
      <c r="G37" s="19"/>
      <c r="H37" s="34"/>
      <c r="I37" s="35"/>
      <c r="J37" s="35"/>
      <c r="K37" s="36"/>
      <c r="L37" s="37"/>
    </row>
    <row r="38" spans="1:12" x14ac:dyDescent="0.25">
      <c r="A38" s="30"/>
      <c r="B38" s="31"/>
      <c r="C38" s="31"/>
      <c r="D38" s="31"/>
      <c r="E38" s="32"/>
      <c r="F38" s="33"/>
      <c r="G38" s="19"/>
      <c r="H38" s="34"/>
      <c r="I38" s="35"/>
      <c r="J38" s="35"/>
      <c r="K38" s="36"/>
      <c r="L38" s="37"/>
    </row>
    <row r="39" spans="1:12" x14ac:dyDescent="0.25">
      <c r="A39" s="39"/>
      <c r="B39" s="31"/>
      <c r="C39" s="31"/>
      <c r="D39" s="31"/>
      <c r="E39" s="32"/>
      <c r="F39" s="33"/>
      <c r="G39" s="19"/>
      <c r="H39" s="34"/>
      <c r="I39" s="35"/>
      <c r="J39" s="35"/>
      <c r="K39" s="36"/>
      <c r="L39" s="37"/>
    </row>
    <row r="40" spans="1:12" x14ac:dyDescent="0.25">
      <c r="A40" s="39"/>
      <c r="B40" s="31"/>
      <c r="C40" s="31"/>
      <c r="D40" s="31"/>
      <c r="E40" s="32"/>
      <c r="F40" s="33"/>
      <c r="G40" s="19"/>
      <c r="H40" s="34"/>
      <c r="I40" s="35"/>
      <c r="J40" s="35"/>
      <c r="K40" s="36"/>
      <c r="L40" s="37"/>
    </row>
    <row r="41" spans="1:12" x14ac:dyDescent="0.25">
      <c r="A41" s="39"/>
      <c r="B41" s="31"/>
      <c r="C41" s="31"/>
      <c r="D41" s="31"/>
      <c r="E41" s="43"/>
      <c r="F41" s="44"/>
      <c r="G41" s="19"/>
      <c r="H41" s="34"/>
      <c r="I41" s="35"/>
      <c r="J41" s="35"/>
      <c r="K41" s="36"/>
      <c r="L41" s="37"/>
    </row>
    <row r="42" spans="1:12" x14ac:dyDescent="0.25">
      <c r="A42" s="39"/>
      <c r="B42" s="31"/>
      <c r="C42" s="31"/>
      <c r="D42" s="31"/>
      <c r="E42" s="32"/>
      <c r="F42" s="33"/>
      <c r="G42" s="19"/>
      <c r="H42" s="34"/>
      <c r="I42" s="35"/>
      <c r="J42" s="35"/>
      <c r="K42" s="36"/>
      <c r="L42" s="37"/>
    </row>
    <row r="43" spans="1:12" x14ac:dyDescent="0.25">
      <c r="A43" s="141"/>
      <c r="B43" s="141"/>
      <c r="C43" s="31"/>
      <c r="D43" s="31"/>
      <c r="E43" s="32"/>
      <c r="F43" s="33"/>
      <c r="G43" s="19"/>
      <c r="H43" s="34"/>
      <c r="I43" s="35"/>
      <c r="J43" s="35"/>
      <c r="K43" s="36"/>
      <c r="L43" s="37"/>
    </row>
    <row r="44" spans="1:12" x14ac:dyDescent="0.25">
      <c r="A44" s="30"/>
      <c r="B44" s="31"/>
      <c r="C44" s="31"/>
      <c r="D44" s="31"/>
      <c r="E44" s="32"/>
      <c r="F44" s="33"/>
      <c r="G44" s="19"/>
      <c r="H44" s="34"/>
      <c r="I44" s="35"/>
      <c r="J44" s="35"/>
      <c r="K44" s="36"/>
      <c r="L44" s="37"/>
    </row>
    <row r="45" spans="1:12" x14ac:dyDescent="0.25">
      <c r="A45" s="39"/>
      <c r="B45" s="31"/>
      <c r="C45" s="31"/>
      <c r="D45" s="31"/>
      <c r="E45" s="32"/>
      <c r="F45" s="33"/>
      <c r="G45" s="19"/>
      <c r="H45" s="34"/>
      <c r="I45" s="35"/>
      <c r="J45" s="35"/>
      <c r="K45" s="36"/>
      <c r="L45" s="37"/>
    </row>
    <row r="46" spans="1:12" x14ac:dyDescent="0.25">
      <c r="A46" s="39"/>
      <c r="B46" s="31"/>
      <c r="C46" s="31"/>
      <c r="D46" s="31"/>
      <c r="E46" s="32"/>
      <c r="F46" s="33"/>
      <c r="G46" s="19"/>
      <c r="H46" s="34"/>
      <c r="I46" s="35"/>
      <c r="J46" s="35"/>
      <c r="K46" s="36"/>
      <c r="L46" s="37"/>
    </row>
    <row r="47" spans="1:12" x14ac:dyDescent="0.25">
      <c r="A47" s="40"/>
      <c r="B47" s="31"/>
      <c r="C47" s="31"/>
      <c r="D47" s="31"/>
      <c r="E47" s="32"/>
      <c r="F47" s="33"/>
      <c r="G47" s="19"/>
      <c r="H47" s="34"/>
      <c r="I47" s="35"/>
      <c r="J47" s="35"/>
      <c r="K47" s="36"/>
      <c r="L47" s="37"/>
    </row>
    <row r="48" spans="1:12" x14ac:dyDescent="0.25">
      <c r="A48" s="39"/>
      <c r="B48" s="31"/>
      <c r="C48" s="31"/>
      <c r="D48" s="31"/>
      <c r="E48" s="32"/>
      <c r="F48" s="33"/>
      <c r="G48" s="19"/>
      <c r="H48" s="34"/>
      <c r="I48" s="35"/>
      <c r="J48" s="35"/>
      <c r="K48" s="36"/>
      <c r="L48" s="37"/>
    </row>
    <row r="49" spans="1:12" x14ac:dyDescent="0.25">
      <c r="A49" s="39"/>
      <c r="B49" s="31"/>
      <c r="C49" s="31"/>
      <c r="D49" s="31"/>
      <c r="E49" s="43"/>
      <c r="F49" s="44"/>
      <c r="G49" s="19"/>
      <c r="H49" s="34"/>
      <c r="I49" s="35"/>
      <c r="J49" s="35"/>
      <c r="K49" s="36"/>
      <c r="L49" s="37"/>
    </row>
    <row r="50" spans="1:12" x14ac:dyDescent="0.25">
      <c r="A50" s="39"/>
      <c r="B50" s="31"/>
      <c r="C50" s="31"/>
      <c r="D50" s="30"/>
      <c r="E50" s="41"/>
      <c r="F50" s="40"/>
      <c r="G50" s="19"/>
      <c r="H50" s="34"/>
      <c r="I50" s="35"/>
      <c r="J50" s="35"/>
      <c r="K50" s="36"/>
      <c r="L50" s="37"/>
    </row>
    <row r="51" spans="1:12" x14ac:dyDescent="0.25">
      <c r="A51" s="39"/>
      <c r="B51" s="31"/>
      <c r="C51" s="31"/>
      <c r="D51" s="30"/>
      <c r="E51" s="41"/>
      <c r="F51" s="40"/>
      <c r="G51" s="19"/>
      <c r="H51" s="34"/>
      <c r="I51" s="35"/>
      <c r="J51" s="35"/>
      <c r="K51" s="36"/>
      <c r="L51" s="37"/>
    </row>
    <row r="52" spans="1:12" x14ac:dyDescent="0.25">
      <c r="A52" s="45"/>
      <c r="B52" s="45"/>
      <c r="C52" s="46"/>
      <c r="D52" s="47"/>
      <c r="E52" s="48"/>
      <c r="F52" s="46"/>
      <c r="G52" s="19"/>
      <c r="H52" s="140"/>
      <c r="I52" s="140"/>
      <c r="J52" s="49"/>
      <c r="K52" s="50"/>
      <c r="L52" s="51"/>
    </row>
    <row r="53" spans="1:12" x14ac:dyDescent="0.25">
      <c r="A53" s="47"/>
      <c r="B53" s="52"/>
      <c r="C53" s="52"/>
      <c r="D53" s="47"/>
      <c r="E53" s="48"/>
      <c r="F53" s="46"/>
      <c r="G53" s="19"/>
      <c r="H53" s="50"/>
      <c r="I53" s="53"/>
      <c r="J53" s="53"/>
      <c r="K53" s="50"/>
      <c r="L53" s="51"/>
    </row>
    <row r="54" spans="1:12" x14ac:dyDescent="0.25">
      <c r="A54" s="54"/>
      <c r="B54" s="52"/>
      <c r="C54" s="52"/>
      <c r="D54" s="52"/>
      <c r="E54" s="55"/>
      <c r="F54" s="46"/>
      <c r="G54" s="19"/>
      <c r="H54" s="56"/>
      <c r="I54" s="53"/>
      <c r="J54" s="53"/>
      <c r="K54" s="53"/>
      <c r="L54" s="57"/>
    </row>
    <row r="55" spans="1:12" x14ac:dyDescent="0.25">
      <c r="A55" s="47"/>
      <c r="B55" s="52"/>
      <c r="C55" s="52"/>
      <c r="D55" s="47"/>
      <c r="E55" s="33"/>
      <c r="F55" s="46"/>
      <c r="G55" s="19"/>
      <c r="H55" s="50"/>
      <c r="I55" s="53"/>
      <c r="J55" s="53"/>
      <c r="K55" s="50"/>
      <c r="L55" s="58"/>
    </row>
    <row r="56" spans="1:12" x14ac:dyDescent="0.25">
      <c r="A56" s="54"/>
      <c r="B56" s="52"/>
      <c r="C56" s="52"/>
      <c r="D56" s="52"/>
      <c r="E56" s="46"/>
      <c r="F56" s="46"/>
      <c r="G56" s="19"/>
      <c r="H56" s="56"/>
      <c r="I56" s="53"/>
      <c r="J56" s="53"/>
      <c r="K56" s="53"/>
      <c r="L56" s="49"/>
    </row>
    <row r="57" spans="1:12" x14ac:dyDescent="0.25">
      <c r="A57" s="47"/>
      <c r="B57" s="52"/>
      <c r="C57" s="52"/>
      <c r="D57" s="47"/>
      <c r="E57" s="46"/>
      <c r="F57" s="46"/>
      <c r="G57" s="19"/>
      <c r="H57" s="50"/>
      <c r="I57" s="53"/>
      <c r="J57" s="53"/>
      <c r="K57" s="50"/>
      <c r="L57" s="49"/>
    </row>
    <row r="58" spans="1:12" x14ac:dyDescent="0.25">
      <c r="A58" s="54"/>
      <c r="B58" s="52"/>
      <c r="C58" s="52"/>
      <c r="D58" s="52"/>
      <c r="E58" s="59"/>
      <c r="F58" s="46"/>
      <c r="G58" s="19"/>
      <c r="H58" s="56"/>
      <c r="I58" s="53"/>
      <c r="J58" s="53"/>
      <c r="K58" s="53"/>
      <c r="L58" s="60"/>
    </row>
    <row r="59" spans="1:12" x14ac:dyDescent="0.25">
      <c r="A59" s="47"/>
      <c r="B59" s="52"/>
      <c r="C59" s="52"/>
      <c r="D59" s="47"/>
      <c r="E59" s="59"/>
      <c r="F59" s="46"/>
      <c r="G59" s="19"/>
      <c r="H59" s="50"/>
      <c r="I59" s="53"/>
      <c r="J59" s="53"/>
      <c r="K59" s="50"/>
      <c r="L59" s="60"/>
    </row>
    <row r="60" spans="1:12" x14ac:dyDescent="0.25">
      <c r="A60" s="54"/>
      <c r="B60" s="52"/>
      <c r="C60" s="52"/>
      <c r="D60" s="52"/>
      <c r="E60" s="61"/>
      <c r="F60" s="46"/>
      <c r="G60" s="19"/>
      <c r="H60" s="56"/>
      <c r="I60" s="53"/>
      <c r="J60" s="53"/>
      <c r="K60" s="53"/>
      <c r="L60" s="62"/>
    </row>
    <row r="61" spans="1:12" x14ac:dyDescent="0.25">
      <c r="A61" s="54"/>
      <c r="B61" s="52"/>
      <c r="C61" s="52"/>
      <c r="D61" s="47"/>
      <c r="E61" s="46"/>
      <c r="F61" s="46"/>
      <c r="G61" s="19"/>
      <c r="H61" s="50"/>
      <c r="I61" s="53"/>
      <c r="J61" s="53"/>
      <c r="K61" s="50"/>
      <c r="L61" s="49"/>
    </row>
    <row r="62" spans="1:12" x14ac:dyDescent="0.25">
      <c r="A62" s="63"/>
      <c r="B62" s="64"/>
      <c r="C62" s="65"/>
      <c r="D62" s="64"/>
      <c r="E62" s="66"/>
      <c r="F62" s="66"/>
      <c r="G62" s="19"/>
      <c r="H62" s="67"/>
      <c r="I62" s="68"/>
      <c r="J62" s="69"/>
      <c r="K62" s="68"/>
      <c r="L62" s="70"/>
    </row>
    <row r="63" spans="1:12" x14ac:dyDescent="0.25">
      <c r="A63" s="71"/>
      <c r="B63" s="64"/>
      <c r="C63" s="136"/>
      <c r="D63" s="137"/>
      <c r="E63" s="71"/>
      <c r="F63" s="46"/>
      <c r="G63" s="19"/>
      <c r="H63" s="72"/>
      <c r="I63" s="68"/>
      <c r="J63" s="138"/>
      <c r="K63" s="139"/>
      <c r="L63" s="72"/>
    </row>
  </sheetData>
  <sheetProtection password="F030" sheet="1" objects="1" scenarios="1"/>
  <mergeCells count="10">
    <mergeCell ref="H1:L1"/>
    <mergeCell ref="A1:E1"/>
    <mergeCell ref="A29:B29"/>
    <mergeCell ref="A43:B43"/>
    <mergeCell ref="C63:D63"/>
    <mergeCell ref="J63:K63"/>
    <mergeCell ref="H52:I52"/>
    <mergeCell ref="A37:B37"/>
    <mergeCell ref="A17:F18"/>
    <mergeCell ref="H17:L18"/>
  </mergeCells>
  <phoneticPr fontId="14" type="noConversion"/>
  <pageMargins left="0.7" right="0.7" top="0.75" bottom="0.75" header="0.3" footer="0.3"/>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9"/>
  <sheetViews>
    <sheetView zoomScale="80" zoomScaleNormal="80" workbookViewId="0">
      <selection activeCell="A44" sqref="A44"/>
    </sheetView>
  </sheetViews>
  <sheetFormatPr defaultColWidth="9.140625" defaultRowHeight="15" x14ac:dyDescent="0.25"/>
  <cols>
    <col min="1" max="1" width="34.85546875" style="7" customWidth="1"/>
    <col min="2" max="2" width="7.85546875" style="8" customWidth="1"/>
    <col min="3" max="3" width="20.5703125" style="8" customWidth="1"/>
    <col min="4" max="4" width="12.85546875" style="7" customWidth="1"/>
    <col min="5" max="7" width="9.140625" style="7"/>
    <col min="8" max="8" width="35.140625" style="7" customWidth="1"/>
    <col min="9" max="9" width="6.28515625" style="8" customWidth="1"/>
    <col min="10" max="10" width="24.28515625" style="8" customWidth="1"/>
    <col min="11" max="11" width="11.85546875" style="7" customWidth="1"/>
    <col min="12" max="16384" width="9.140625" style="7"/>
  </cols>
  <sheetData>
    <row r="1" spans="1:14" x14ac:dyDescent="0.25">
      <c r="A1" s="143" t="s">
        <v>229</v>
      </c>
      <c r="B1" s="143"/>
      <c r="C1" s="143"/>
      <c r="D1" s="143"/>
      <c r="E1" s="143"/>
      <c r="F1" s="78"/>
      <c r="G1" s="79"/>
      <c r="H1" s="142" t="s">
        <v>229</v>
      </c>
      <c r="I1" s="142"/>
      <c r="J1" s="142"/>
      <c r="K1" s="142"/>
      <c r="L1" s="142"/>
      <c r="M1" s="80"/>
      <c r="N1" s="79"/>
    </row>
    <row r="2" spans="1:14" x14ac:dyDescent="0.25">
      <c r="A2" s="81" t="s">
        <v>221</v>
      </c>
      <c r="B2" s="82"/>
      <c r="C2" s="82"/>
      <c r="D2" s="81"/>
      <c r="E2" s="78"/>
      <c r="F2" s="78"/>
      <c r="G2" s="79"/>
      <c r="H2" s="83" t="s">
        <v>221</v>
      </c>
      <c r="I2" s="84"/>
      <c r="J2" s="84"/>
      <c r="K2" s="83"/>
      <c r="L2" s="80"/>
      <c r="M2" s="80"/>
      <c r="N2" s="79"/>
    </row>
    <row r="3" spans="1:14" x14ac:dyDescent="0.25">
      <c r="A3" s="100"/>
      <c r="B3" s="82"/>
      <c r="C3" s="82"/>
      <c r="D3" s="81"/>
      <c r="E3" s="78"/>
      <c r="F3" s="78"/>
      <c r="G3" s="79"/>
      <c r="H3" s="101"/>
      <c r="I3" s="84"/>
      <c r="J3" s="84"/>
      <c r="K3" s="83"/>
      <c r="L3" s="80"/>
      <c r="M3" s="80"/>
      <c r="N3" s="79"/>
    </row>
    <row r="4" spans="1:14" x14ac:dyDescent="0.25">
      <c r="A4" s="81" t="s">
        <v>232</v>
      </c>
      <c r="B4" s="82" t="s">
        <v>1</v>
      </c>
      <c r="C4" s="82">
        <v>1000</v>
      </c>
      <c r="D4" s="81" t="s">
        <v>91</v>
      </c>
      <c r="E4" s="78"/>
      <c r="F4" s="78"/>
      <c r="G4" s="79"/>
      <c r="H4" s="83" t="s">
        <v>232</v>
      </c>
      <c r="I4" s="84" t="s">
        <v>1</v>
      </c>
      <c r="J4" s="75">
        <v>1000</v>
      </c>
      <c r="K4" s="83" t="s">
        <v>91</v>
      </c>
      <c r="L4" s="80"/>
      <c r="M4" s="80"/>
      <c r="N4" s="79"/>
    </row>
    <row r="5" spans="1:14" x14ac:dyDescent="0.25">
      <c r="A5" s="81" t="s">
        <v>90</v>
      </c>
      <c r="B5" s="82" t="s">
        <v>1</v>
      </c>
      <c r="C5" s="82">
        <v>70000</v>
      </c>
      <c r="D5" s="81" t="s">
        <v>92</v>
      </c>
      <c r="E5" s="78"/>
      <c r="F5" s="85"/>
      <c r="G5" s="79"/>
      <c r="H5" s="83" t="s">
        <v>90</v>
      </c>
      <c r="I5" s="84" t="s">
        <v>1</v>
      </c>
      <c r="J5" s="75">
        <v>70000</v>
      </c>
      <c r="K5" s="83" t="s">
        <v>92</v>
      </c>
      <c r="L5" s="80"/>
      <c r="M5" s="86"/>
      <c r="N5" s="79"/>
    </row>
    <row r="6" spans="1:14" x14ac:dyDescent="0.25">
      <c r="A6" s="81"/>
      <c r="B6" s="82"/>
      <c r="C6" s="82"/>
      <c r="D6" s="81"/>
      <c r="E6" s="78"/>
      <c r="F6" s="85"/>
      <c r="G6" s="79"/>
      <c r="H6" s="83"/>
      <c r="I6" s="84"/>
      <c r="J6" s="84"/>
      <c r="K6" s="83"/>
      <c r="L6" s="80"/>
      <c r="M6" s="86"/>
      <c r="N6" s="79"/>
    </row>
    <row r="7" spans="1:14" x14ac:dyDescent="0.25">
      <c r="A7" s="87" t="s">
        <v>230</v>
      </c>
      <c r="B7" s="82"/>
      <c r="C7" s="82"/>
      <c r="D7" s="81"/>
      <c r="E7" s="78"/>
      <c r="F7" s="85"/>
      <c r="G7" s="79"/>
      <c r="H7" s="88" t="s">
        <v>230</v>
      </c>
      <c r="I7" s="84"/>
      <c r="J7" s="84"/>
      <c r="K7" s="83"/>
      <c r="L7" s="80"/>
      <c r="M7" s="86"/>
      <c r="N7" s="79"/>
    </row>
    <row r="8" spans="1:14" x14ac:dyDescent="0.25">
      <c r="A8" s="81"/>
      <c r="B8" s="82"/>
      <c r="C8" s="82"/>
      <c r="D8" s="81"/>
      <c r="E8" s="78"/>
      <c r="F8" s="78"/>
      <c r="G8" s="79"/>
      <c r="H8" s="83"/>
      <c r="I8" s="84"/>
      <c r="J8" s="84"/>
      <c r="K8" s="83"/>
      <c r="L8" s="80"/>
      <c r="M8" s="80"/>
      <c r="N8" s="79"/>
    </row>
    <row r="9" spans="1:14" x14ac:dyDescent="0.25">
      <c r="A9" s="81" t="s">
        <v>231</v>
      </c>
      <c r="B9" s="82"/>
      <c r="C9" s="82"/>
      <c r="D9" s="113"/>
      <c r="E9" s="114"/>
      <c r="F9" s="115"/>
      <c r="G9" s="92"/>
      <c r="H9" s="83" t="s">
        <v>231</v>
      </c>
      <c r="I9" s="84"/>
      <c r="J9" s="84"/>
      <c r="K9" s="118"/>
      <c r="L9" s="119"/>
      <c r="M9" s="120"/>
      <c r="N9" s="79"/>
    </row>
    <row r="10" spans="1:14" x14ac:dyDescent="0.25">
      <c r="A10" s="81"/>
      <c r="B10" s="82"/>
      <c r="C10" s="82"/>
      <c r="D10" s="113"/>
      <c r="E10" s="114"/>
      <c r="F10" s="115"/>
      <c r="G10" s="92"/>
      <c r="H10" s="111"/>
      <c r="I10" s="109"/>
      <c r="J10" s="109"/>
      <c r="K10" s="118"/>
      <c r="L10" s="119"/>
      <c r="M10" s="120"/>
      <c r="N10" s="79"/>
    </row>
    <row r="11" spans="1:14" ht="15" customHeight="1" x14ac:dyDescent="0.25">
      <c r="A11" s="144" t="s">
        <v>253</v>
      </c>
      <c r="B11" s="144"/>
      <c r="C11" s="144"/>
      <c r="D11" s="144"/>
      <c r="E11" s="144"/>
      <c r="F11" s="144"/>
      <c r="G11" s="92"/>
      <c r="H11" s="145" t="s">
        <v>253</v>
      </c>
      <c r="I11" s="145"/>
      <c r="J11" s="145"/>
      <c r="K11" s="145"/>
      <c r="L11" s="145"/>
      <c r="M11" s="145"/>
      <c r="N11" s="79"/>
    </row>
    <row r="12" spans="1:14" x14ac:dyDescent="0.25">
      <c r="A12" s="144"/>
      <c r="B12" s="144"/>
      <c r="C12" s="144"/>
      <c r="D12" s="144"/>
      <c r="E12" s="144"/>
      <c r="F12" s="144"/>
      <c r="G12" s="92"/>
      <c r="H12" s="145"/>
      <c r="I12" s="145"/>
      <c r="J12" s="145"/>
      <c r="K12" s="145"/>
      <c r="L12" s="145"/>
      <c r="M12" s="145"/>
      <c r="N12" s="79"/>
    </row>
    <row r="13" spans="1:14" x14ac:dyDescent="0.25">
      <c r="A13" s="201"/>
      <c r="B13" s="202"/>
      <c r="C13" s="202"/>
      <c r="D13" s="186"/>
      <c r="E13" s="187"/>
      <c r="F13" s="188"/>
      <c r="G13" s="185"/>
      <c r="H13" s="189"/>
      <c r="I13" s="186"/>
      <c r="J13" s="188"/>
      <c r="K13" s="186"/>
      <c r="L13" s="187"/>
      <c r="M13" s="188"/>
      <c r="N13" s="79"/>
    </row>
    <row r="14" spans="1:14" x14ac:dyDescent="0.25">
      <c r="A14" s="203"/>
      <c r="B14" s="202"/>
      <c r="C14" s="202"/>
      <c r="D14" s="186"/>
      <c r="E14" s="187"/>
      <c r="F14" s="188"/>
      <c r="G14" s="185"/>
      <c r="H14" s="190"/>
      <c r="I14" s="186"/>
      <c r="J14" s="188"/>
      <c r="K14" s="186"/>
      <c r="L14" s="187"/>
      <c r="M14" s="188"/>
      <c r="N14" s="79"/>
    </row>
    <row r="15" spans="1:14" x14ac:dyDescent="0.25">
      <c r="A15" s="130" t="s">
        <v>266</v>
      </c>
      <c r="B15" s="186"/>
      <c r="C15" s="186"/>
      <c r="D15" s="186"/>
      <c r="E15" s="187"/>
      <c r="F15" s="188"/>
      <c r="G15" s="185"/>
      <c r="H15" s="189"/>
      <c r="I15" s="186"/>
      <c r="J15" s="186"/>
      <c r="K15" s="186"/>
      <c r="L15" s="187"/>
      <c r="M15" s="188"/>
      <c r="N15" s="79"/>
    </row>
    <row r="16" spans="1:14" x14ac:dyDescent="0.25">
      <c r="A16" s="130" t="s">
        <v>267</v>
      </c>
      <c r="B16" s="186"/>
      <c r="C16" s="186"/>
      <c r="D16" s="186"/>
      <c r="E16" s="187"/>
      <c r="F16" s="188"/>
      <c r="G16" s="185"/>
      <c r="H16" s="190"/>
      <c r="I16" s="186"/>
      <c r="J16" s="188"/>
      <c r="K16" s="186"/>
      <c r="L16" s="187"/>
      <c r="M16" s="188"/>
      <c r="N16" s="79"/>
    </row>
    <row r="17" spans="1:14" x14ac:dyDescent="0.25">
      <c r="A17" s="130" t="s">
        <v>268</v>
      </c>
      <c r="B17" s="186"/>
      <c r="C17" s="186"/>
      <c r="D17" s="186"/>
      <c r="E17" s="187"/>
      <c r="F17" s="188"/>
      <c r="G17" s="185"/>
      <c r="H17" s="189"/>
      <c r="I17" s="186"/>
      <c r="J17" s="188"/>
      <c r="K17" s="186"/>
      <c r="L17" s="187"/>
      <c r="M17" s="188"/>
      <c r="N17" s="79"/>
    </row>
    <row r="18" spans="1:14" x14ac:dyDescent="0.25">
      <c r="A18" s="130" t="s">
        <v>269</v>
      </c>
      <c r="B18" s="186"/>
      <c r="C18" s="186"/>
      <c r="D18" s="186"/>
      <c r="E18" s="187"/>
      <c r="F18" s="188"/>
      <c r="G18" s="185"/>
      <c r="H18" s="189"/>
      <c r="I18" s="186"/>
      <c r="J18" s="188"/>
      <c r="K18" s="186"/>
      <c r="L18" s="187"/>
      <c r="M18" s="188"/>
      <c r="N18" s="79"/>
    </row>
    <row r="19" spans="1:14" x14ac:dyDescent="0.25">
      <c r="A19" s="130" t="s">
        <v>270</v>
      </c>
      <c r="B19" s="186"/>
      <c r="C19" s="186"/>
      <c r="D19" s="186"/>
      <c r="E19" s="187"/>
      <c r="F19" s="188"/>
      <c r="G19" s="185"/>
      <c r="H19" s="190"/>
      <c r="I19" s="186"/>
      <c r="J19" s="188"/>
      <c r="K19" s="186"/>
      <c r="L19" s="187"/>
      <c r="M19" s="188"/>
      <c r="N19" s="79"/>
    </row>
    <row r="20" spans="1:14" x14ac:dyDescent="0.25">
      <c r="A20" s="194"/>
      <c r="B20" s="191"/>
      <c r="C20" s="192"/>
      <c r="D20" s="191"/>
      <c r="E20" s="193"/>
      <c r="F20" s="192"/>
      <c r="G20" s="121"/>
      <c r="H20" s="194"/>
      <c r="I20" s="191"/>
      <c r="J20" s="192"/>
      <c r="K20" s="191"/>
      <c r="L20" s="193"/>
      <c r="M20" s="192"/>
      <c r="N20" s="79"/>
    </row>
    <row r="21" spans="1:14" x14ac:dyDescent="0.25">
      <c r="A21" s="20"/>
      <c r="B21" s="21"/>
      <c r="C21" s="22"/>
      <c r="D21" s="21"/>
      <c r="E21" s="23"/>
      <c r="F21" s="20"/>
      <c r="G21" s="24"/>
      <c r="H21" s="25"/>
      <c r="I21" s="26"/>
      <c r="J21" s="26"/>
      <c r="K21" s="27"/>
      <c r="L21" s="28"/>
      <c r="M21" s="29"/>
    </row>
    <row r="22" spans="1:14" x14ac:dyDescent="0.25">
      <c r="A22" s="30"/>
      <c r="B22" s="31"/>
      <c r="C22" s="31"/>
      <c r="D22" s="31"/>
      <c r="E22" s="32"/>
      <c r="F22" s="33"/>
      <c r="G22" s="19"/>
      <c r="H22" s="34"/>
      <c r="I22" s="35"/>
      <c r="J22" s="35"/>
      <c r="K22" s="36"/>
      <c r="L22" s="37"/>
      <c r="M22" s="38"/>
    </row>
    <row r="23" spans="1:14" x14ac:dyDescent="0.25">
      <c r="A23" s="39"/>
      <c r="B23" s="31"/>
      <c r="C23" s="40"/>
      <c r="D23" s="31"/>
      <c r="E23" s="32"/>
      <c r="F23" s="33"/>
      <c r="G23" s="19"/>
      <c r="H23" s="34"/>
      <c r="I23" s="35"/>
      <c r="J23" s="35"/>
      <c r="K23" s="36"/>
      <c r="L23" s="37"/>
      <c r="M23" s="38"/>
    </row>
    <row r="24" spans="1:14" x14ac:dyDescent="0.25">
      <c r="A24" s="30"/>
      <c r="B24" s="31"/>
      <c r="C24" s="40"/>
      <c r="D24" s="31"/>
      <c r="E24" s="32"/>
      <c r="F24" s="33"/>
      <c r="G24" s="19"/>
      <c r="H24" s="34"/>
      <c r="I24" s="35"/>
      <c r="J24" s="35"/>
      <c r="K24" s="36"/>
      <c r="L24" s="37"/>
      <c r="M24" s="38"/>
    </row>
    <row r="25" spans="1:14" x14ac:dyDescent="0.25">
      <c r="A25" s="141"/>
      <c r="B25" s="141"/>
      <c r="C25" s="31"/>
      <c r="D25" s="31"/>
      <c r="E25" s="32"/>
      <c r="F25" s="33"/>
      <c r="G25" s="19"/>
      <c r="H25" s="34"/>
      <c r="I25" s="35"/>
      <c r="J25" s="35"/>
      <c r="K25" s="36"/>
      <c r="L25" s="37"/>
      <c r="M25" s="38"/>
    </row>
    <row r="26" spans="1:14" x14ac:dyDescent="0.25">
      <c r="A26" s="30"/>
      <c r="B26" s="31"/>
      <c r="C26" s="31"/>
      <c r="D26" s="31"/>
      <c r="E26" s="32"/>
      <c r="F26" s="33"/>
      <c r="G26" s="19"/>
      <c r="H26" s="34"/>
      <c r="I26" s="35"/>
      <c r="J26" s="35"/>
      <c r="K26" s="36"/>
      <c r="L26" s="37"/>
      <c r="M26" s="38"/>
    </row>
    <row r="27" spans="1:14" x14ac:dyDescent="0.25">
      <c r="A27" s="39"/>
      <c r="B27" s="31"/>
      <c r="C27" s="40"/>
      <c r="D27" s="31"/>
      <c r="E27" s="32"/>
      <c r="F27" s="33"/>
      <c r="G27" s="19"/>
      <c r="H27" s="34"/>
      <c r="I27" s="35"/>
      <c r="J27" s="35"/>
      <c r="K27" s="36"/>
      <c r="L27" s="37"/>
      <c r="M27" s="38"/>
    </row>
    <row r="28" spans="1:14" x14ac:dyDescent="0.25">
      <c r="A28" s="39"/>
      <c r="B28" s="31"/>
      <c r="C28" s="31"/>
      <c r="D28" s="30"/>
      <c r="E28" s="41"/>
      <c r="F28" s="40"/>
      <c r="G28" s="19"/>
      <c r="H28" s="34"/>
      <c r="I28" s="35"/>
      <c r="J28" s="35"/>
      <c r="K28" s="36"/>
      <c r="L28" s="37"/>
      <c r="M28" s="38"/>
    </row>
    <row r="29" spans="1:14" x14ac:dyDescent="0.25">
      <c r="A29" s="30"/>
      <c r="B29" s="31"/>
      <c r="C29" s="31"/>
      <c r="D29" s="31"/>
      <c r="E29" s="32"/>
      <c r="F29" s="33"/>
      <c r="G29" s="19"/>
      <c r="H29" s="34"/>
      <c r="I29" s="35"/>
      <c r="J29" s="35"/>
      <c r="K29" s="36"/>
      <c r="L29" s="37"/>
      <c r="M29" s="38"/>
    </row>
    <row r="30" spans="1:14" x14ac:dyDescent="0.25">
      <c r="A30" s="30"/>
      <c r="B30" s="31"/>
      <c r="C30" s="31"/>
      <c r="D30" s="31"/>
      <c r="E30" s="32"/>
      <c r="F30" s="33"/>
      <c r="G30" s="19"/>
      <c r="H30" s="34"/>
      <c r="I30" s="35"/>
      <c r="J30" s="35"/>
      <c r="K30" s="36"/>
      <c r="L30" s="37"/>
      <c r="M30" s="38"/>
    </row>
    <row r="31" spans="1:14" x14ac:dyDescent="0.25">
      <c r="A31" s="42"/>
      <c r="B31" s="31"/>
      <c r="C31" s="40"/>
      <c r="D31" s="31"/>
      <c r="E31" s="32"/>
      <c r="F31" s="33"/>
      <c r="G31" s="19"/>
      <c r="H31" s="34"/>
      <c r="I31" s="35"/>
      <c r="J31" s="35"/>
      <c r="K31" s="36"/>
      <c r="L31" s="37"/>
      <c r="M31" s="38"/>
    </row>
    <row r="32" spans="1:14" x14ac:dyDescent="0.25">
      <c r="A32" s="39"/>
      <c r="B32" s="31"/>
      <c r="C32" s="31"/>
      <c r="D32" s="31"/>
      <c r="E32" s="32"/>
      <c r="F32" s="33"/>
      <c r="G32" s="19"/>
      <c r="H32" s="34"/>
      <c r="I32" s="35"/>
      <c r="J32" s="35"/>
      <c r="K32" s="36"/>
      <c r="L32" s="37"/>
      <c r="M32" s="38"/>
    </row>
    <row r="33" spans="1:13" x14ac:dyDescent="0.25">
      <c r="A33" s="141"/>
      <c r="B33" s="141"/>
      <c r="C33" s="31"/>
      <c r="D33" s="31"/>
      <c r="E33" s="32"/>
      <c r="F33" s="33"/>
      <c r="G33" s="19"/>
      <c r="H33" s="34"/>
      <c r="I33" s="35"/>
      <c r="J33" s="35"/>
      <c r="K33" s="36"/>
      <c r="L33" s="37"/>
      <c r="M33" s="38"/>
    </row>
    <row r="34" spans="1:13" x14ac:dyDescent="0.25">
      <c r="A34" s="30"/>
      <c r="B34" s="31"/>
      <c r="C34" s="31"/>
      <c r="D34" s="31"/>
      <c r="E34" s="32"/>
      <c r="F34" s="33"/>
      <c r="G34" s="19"/>
      <c r="H34" s="34"/>
      <c r="I34" s="35"/>
      <c r="J34" s="35"/>
      <c r="K34" s="36"/>
      <c r="L34" s="37"/>
      <c r="M34" s="38"/>
    </row>
    <row r="35" spans="1:13" x14ac:dyDescent="0.25">
      <c r="A35" s="39"/>
      <c r="B35" s="31"/>
      <c r="C35" s="31"/>
      <c r="D35" s="31"/>
      <c r="E35" s="32"/>
      <c r="F35" s="33"/>
      <c r="G35" s="19"/>
      <c r="H35" s="34"/>
      <c r="I35" s="35"/>
      <c r="J35" s="35"/>
      <c r="K35" s="36"/>
      <c r="L35" s="37"/>
      <c r="M35" s="38"/>
    </row>
    <row r="36" spans="1:13" x14ac:dyDescent="0.25">
      <c r="A36" s="39"/>
      <c r="B36" s="31"/>
      <c r="C36" s="31"/>
      <c r="D36" s="31"/>
      <c r="E36" s="32"/>
      <c r="F36" s="33"/>
      <c r="G36" s="19"/>
      <c r="H36" s="34"/>
      <c r="I36" s="35"/>
      <c r="J36" s="35"/>
      <c r="K36" s="36"/>
      <c r="L36" s="37"/>
      <c r="M36" s="38"/>
    </row>
    <row r="37" spans="1:13" x14ac:dyDescent="0.25">
      <c r="A37" s="39"/>
      <c r="B37" s="31"/>
      <c r="C37" s="31"/>
      <c r="D37" s="31"/>
      <c r="E37" s="43"/>
      <c r="F37" s="44"/>
      <c r="G37" s="19"/>
      <c r="H37" s="34"/>
      <c r="I37" s="35"/>
      <c r="J37" s="35"/>
      <c r="K37" s="36"/>
      <c r="L37" s="37"/>
      <c r="M37" s="38"/>
    </row>
    <row r="38" spans="1:13" x14ac:dyDescent="0.25">
      <c r="A38" s="39"/>
      <c r="B38" s="31"/>
      <c r="C38" s="31"/>
      <c r="D38" s="31"/>
      <c r="E38" s="32"/>
      <c r="F38" s="33"/>
      <c r="G38" s="19"/>
      <c r="H38" s="34"/>
      <c r="I38" s="35"/>
      <c r="J38" s="35"/>
      <c r="K38" s="36"/>
      <c r="L38" s="37"/>
      <c r="M38" s="38"/>
    </row>
    <row r="39" spans="1:13" x14ac:dyDescent="0.25">
      <c r="A39" s="141"/>
      <c r="B39" s="141"/>
      <c r="C39" s="31"/>
      <c r="D39" s="31"/>
      <c r="E39" s="32"/>
      <c r="F39" s="33"/>
      <c r="G39" s="19"/>
      <c r="H39" s="34"/>
      <c r="I39" s="35"/>
      <c r="J39" s="35"/>
      <c r="K39" s="36"/>
      <c r="L39" s="37"/>
      <c r="M39" s="38"/>
    </row>
    <row r="40" spans="1:13" x14ac:dyDescent="0.25">
      <c r="A40" s="30"/>
      <c r="B40" s="31"/>
      <c r="C40" s="31"/>
      <c r="D40" s="31"/>
      <c r="E40" s="32"/>
      <c r="F40" s="33"/>
      <c r="G40" s="19"/>
      <c r="H40" s="34"/>
      <c r="I40" s="35"/>
      <c r="J40" s="35"/>
      <c r="K40" s="36"/>
      <c r="L40" s="37"/>
      <c r="M40" s="38"/>
    </row>
    <row r="41" spans="1:13" x14ac:dyDescent="0.25">
      <c r="A41" s="39"/>
      <c r="B41" s="31"/>
      <c r="C41" s="31"/>
      <c r="D41" s="31"/>
      <c r="E41" s="32"/>
      <c r="F41" s="33"/>
      <c r="G41" s="19"/>
      <c r="H41" s="34"/>
      <c r="I41" s="35"/>
      <c r="J41" s="35"/>
      <c r="K41" s="36"/>
      <c r="L41" s="37"/>
      <c r="M41" s="38"/>
    </row>
    <row r="42" spans="1:13" x14ac:dyDescent="0.25">
      <c r="A42" s="39"/>
      <c r="B42" s="31"/>
      <c r="C42" s="31"/>
      <c r="D42" s="31"/>
      <c r="E42" s="32"/>
      <c r="F42" s="33"/>
      <c r="G42" s="19"/>
      <c r="H42" s="34"/>
      <c r="I42" s="35"/>
      <c r="J42" s="35"/>
      <c r="K42" s="36"/>
      <c r="L42" s="37"/>
      <c r="M42" s="38"/>
    </row>
    <row r="43" spans="1:13" x14ac:dyDescent="0.25">
      <c r="A43" s="40"/>
      <c r="B43" s="31"/>
      <c r="C43" s="31"/>
      <c r="D43" s="31"/>
      <c r="E43" s="32"/>
      <c r="F43" s="33"/>
      <c r="G43" s="19"/>
      <c r="H43" s="34"/>
      <c r="I43" s="35"/>
      <c r="J43" s="35"/>
      <c r="K43" s="36"/>
      <c r="L43" s="37"/>
      <c r="M43" s="38"/>
    </row>
    <row r="44" spans="1:13" x14ac:dyDescent="0.25">
      <c r="A44" s="39"/>
      <c r="B44" s="31"/>
      <c r="C44" s="31"/>
      <c r="D44" s="31"/>
      <c r="E44" s="32"/>
      <c r="F44" s="33"/>
      <c r="G44" s="19"/>
      <c r="H44" s="34"/>
      <c r="I44" s="35"/>
      <c r="J44" s="35"/>
      <c r="K44" s="36"/>
      <c r="L44" s="37"/>
      <c r="M44" s="38"/>
    </row>
    <row r="45" spans="1:13" x14ac:dyDescent="0.25">
      <c r="A45" s="39"/>
      <c r="B45" s="31"/>
      <c r="C45" s="31"/>
      <c r="D45" s="31"/>
      <c r="E45" s="43"/>
      <c r="F45" s="44"/>
      <c r="G45" s="19"/>
      <c r="H45" s="34"/>
      <c r="I45" s="35"/>
      <c r="J45" s="35"/>
      <c r="K45" s="36"/>
      <c r="L45" s="37"/>
      <c r="M45" s="38"/>
    </row>
    <row r="46" spans="1:13" x14ac:dyDescent="0.25">
      <c r="A46" s="39"/>
      <c r="B46" s="31"/>
      <c r="C46" s="31"/>
      <c r="D46" s="30"/>
      <c r="E46" s="41"/>
      <c r="F46" s="40"/>
      <c r="G46" s="19"/>
      <c r="H46" s="34"/>
      <c r="I46" s="35"/>
      <c r="J46" s="35"/>
      <c r="K46" s="36"/>
      <c r="L46" s="37"/>
      <c r="M46" s="38"/>
    </row>
    <row r="47" spans="1:13" x14ac:dyDescent="0.25">
      <c r="A47" s="39"/>
      <c r="B47" s="31"/>
      <c r="C47" s="31"/>
      <c r="D47" s="30"/>
      <c r="E47" s="41"/>
      <c r="F47" s="40"/>
      <c r="G47" s="19"/>
      <c r="H47" s="34"/>
      <c r="I47" s="35"/>
      <c r="J47" s="35"/>
      <c r="K47" s="36"/>
      <c r="L47" s="37"/>
      <c r="M47" s="38"/>
    </row>
    <row r="48" spans="1:13" x14ac:dyDescent="0.25">
      <c r="A48" s="45"/>
      <c r="B48" s="45"/>
      <c r="C48" s="46"/>
      <c r="D48" s="47"/>
      <c r="E48" s="48"/>
      <c r="F48" s="46"/>
      <c r="G48" s="19"/>
      <c r="H48" s="140"/>
      <c r="I48" s="140"/>
      <c r="J48" s="49"/>
      <c r="K48" s="50"/>
      <c r="L48" s="51"/>
      <c r="M48" s="49"/>
    </row>
    <row r="49" spans="1:13" x14ac:dyDescent="0.25">
      <c r="A49" s="47"/>
      <c r="B49" s="52"/>
      <c r="C49" s="52"/>
      <c r="D49" s="47"/>
      <c r="E49" s="48"/>
      <c r="F49" s="46"/>
      <c r="G49" s="19"/>
      <c r="H49" s="50"/>
      <c r="I49" s="53"/>
      <c r="J49" s="53"/>
      <c r="K49" s="50"/>
      <c r="L49" s="51"/>
      <c r="M49" s="49"/>
    </row>
    <row r="50" spans="1:13" x14ac:dyDescent="0.25">
      <c r="A50" s="54"/>
      <c r="B50" s="52"/>
      <c r="C50" s="52"/>
      <c r="D50" s="52"/>
      <c r="E50" s="55"/>
      <c r="F50" s="46"/>
      <c r="G50" s="19"/>
      <c r="H50" s="56"/>
      <c r="I50" s="53"/>
      <c r="J50" s="53"/>
      <c r="K50" s="53"/>
      <c r="L50" s="57"/>
      <c r="M50" s="49"/>
    </row>
    <row r="51" spans="1:13" x14ac:dyDescent="0.25">
      <c r="A51" s="47"/>
      <c r="B51" s="52"/>
      <c r="C51" s="52"/>
      <c r="D51" s="47"/>
      <c r="E51" s="33"/>
      <c r="F51" s="46"/>
      <c r="G51" s="19"/>
      <c r="H51" s="50"/>
      <c r="I51" s="53"/>
      <c r="J51" s="53"/>
      <c r="K51" s="50"/>
      <c r="L51" s="58"/>
      <c r="M51" s="49"/>
    </row>
    <row r="52" spans="1:13" x14ac:dyDescent="0.25">
      <c r="A52" s="54"/>
      <c r="B52" s="52"/>
      <c r="C52" s="52"/>
      <c r="D52" s="52"/>
      <c r="E52" s="46"/>
      <c r="F52" s="46"/>
      <c r="G52" s="19"/>
      <c r="H52" s="56"/>
      <c r="I52" s="53"/>
      <c r="J52" s="53"/>
      <c r="K52" s="53"/>
      <c r="L52" s="49"/>
      <c r="M52" s="49"/>
    </row>
    <row r="53" spans="1:13" x14ac:dyDescent="0.25">
      <c r="A53" s="47"/>
      <c r="B53" s="52"/>
      <c r="C53" s="52"/>
      <c r="D53" s="47"/>
      <c r="E53" s="46"/>
      <c r="F53" s="46"/>
      <c r="G53" s="19"/>
      <c r="H53" s="50"/>
      <c r="I53" s="53"/>
      <c r="J53" s="53"/>
      <c r="K53" s="50"/>
      <c r="L53" s="49"/>
      <c r="M53" s="49"/>
    </row>
    <row r="54" spans="1:13" x14ac:dyDescent="0.25">
      <c r="A54" s="54"/>
      <c r="B54" s="52"/>
      <c r="C54" s="52"/>
      <c r="D54" s="52"/>
      <c r="E54" s="59"/>
      <c r="F54" s="46"/>
      <c r="G54" s="19"/>
      <c r="H54" s="56"/>
      <c r="I54" s="53"/>
      <c r="J54" s="53"/>
      <c r="K54" s="53"/>
      <c r="L54" s="60"/>
      <c r="M54" s="49"/>
    </row>
    <row r="55" spans="1:13" x14ac:dyDescent="0.25">
      <c r="A55" s="47"/>
      <c r="B55" s="52"/>
      <c r="C55" s="52"/>
      <c r="D55" s="47"/>
      <c r="E55" s="59"/>
      <c r="F55" s="46"/>
      <c r="G55" s="19"/>
      <c r="H55" s="50"/>
      <c r="I55" s="53"/>
      <c r="J55" s="53"/>
      <c r="K55" s="50"/>
      <c r="L55" s="60"/>
      <c r="M55" s="49"/>
    </row>
    <row r="56" spans="1:13" x14ac:dyDescent="0.25">
      <c r="A56" s="54"/>
      <c r="B56" s="52"/>
      <c r="C56" s="52"/>
      <c r="D56" s="52"/>
      <c r="E56" s="61"/>
      <c r="F56" s="46"/>
      <c r="G56" s="19"/>
      <c r="H56" s="56"/>
      <c r="I56" s="53"/>
      <c r="J56" s="53"/>
      <c r="K56" s="53"/>
      <c r="L56" s="62"/>
      <c r="M56" s="49"/>
    </row>
    <row r="57" spans="1:13" x14ac:dyDescent="0.25">
      <c r="A57" s="54"/>
      <c r="B57" s="52"/>
      <c r="C57" s="52"/>
      <c r="D57" s="47"/>
      <c r="E57" s="46"/>
      <c r="F57" s="46"/>
      <c r="G57" s="19"/>
      <c r="H57" s="50"/>
      <c r="I57" s="53"/>
      <c r="J57" s="53"/>
      <c r="K57" s="50"/>
      <c r="L57" s="49"/>
      <c r="M57" s="49"/>
    </row>
    <row r="58" spans="1:13" x14ac:dyDescent="0.25">
      <c r="A58" s="63"/>
      <c r="B58" s="64"/>
      <c r="C58" s="65"/>
      <c r="D58" s="64"/>
      <c r="E58" s="66"/>
      <c r="F58" s="66"/>
      <c r="G58" s="19"/>
      <c r="H58" s="67"/>
      <c r="I58" s="68"/>
      <c r="J58" s="69"/>
      <c r="K58" s="68"/>
      <c r="L58" s="70"/>
      <c r="M58" s="70"/>
    </row>
    <row r="59" spans="1:13" x14ac:dyDescent="0.25">
      <c r="A59" s="71"/>
      <c r="B59" s="64"/>
      <c r="C59" s="136"/>
      <c r="D59" s="137"/>
      <c r="E59" s="71"/>
      <c r="F59" s="46"/>
      <c r="G59" s="19"/>
      <c r="H59" s="72"/>
      <c r="I59" s="68"/>
      <c r="J59" s="138"/>
      <c r="K59" s="139"/>
      <c r="L59" s="72"/>
      <c r="M59" s="49"/>
    </row>
  </sheetData>
  <sheetProtection password="F030" sheet="1" objects="1" scenarios="1"/>
  <mergeCells count="10">
    <mergeCell ref="C59:D59"/>
    <mergeCell ref="J59:K59"/>
    <mergeCell ref="H48:I48"/>
    <mergeCell ref="A33:B33"/>
    <mergeCell ref="H1:L1"/>
    <mergeCell ref="A1:E1"/>
    <mergeCell ref="A25:B25"/>
    <mergeCell ref="A39:B39"/>
    <mergeCell ref="A11:F12"/>
    <mergeCell ref="H11:M12"/>
  </mergeCells>
  <phoneticPr fontId="14" type="noConversion"/>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FIG. 13-1 Nomenclature</vt:lpstr>
      <vt:lpstr>Example 13-1</vt:lpstr>
      <vt:lpstr>Example 13-2</vt:lpstr>
      <vt:lpstr>Example 13-3</vt:lpstr>
      <vt:lpstr>Example 13-4</vt:lpstr>
      <vt:lpstr>Example 13-5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2009-03-06T15:29:30Z</cp:lastPrinted>
  <dcterms:created xsi:type="dcterms:W3CDTF">2008-10-20T17:40:35Z</dcterms:created>
  <dcterms:modified xsi:type="dcterms:W3CDTF">2014-09-30T20:24:08Z</dcterms:modified>
</cp:coreProperties>
</file>